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ДС!$A$9:$EN$202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ДС!$A:$E,ДС!$4:$8</definedName>
    <definedName name="_xlnm.Print_Area" localSheetId="0">ДС!$A$3:$EM$202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L201" i="1" l="1"/>
  <c r="EN201" i="1" s="1"/>
  <c r="EI201" i="1"/>
  <c r="EG201" i="1"/>
  <c r="EE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EL200" i="1"/>
  <c r="EN200" i="1" s="1"/>
  <c r="EI200" i="1"/>
  <c r="EG200" i="1"/>
  <c r="EE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EL199" i="1"/>
  <c r="EN199" i="1" s="1"/>
  <c r="EI199" i="1"/>
  <c r="EG199" i="1"/>
  <c r="EE199" i="1"/>
  <c r="EC199" i="1"/>
  <c r="EA199" i="1"/>
  <c r="DY199" i="1"/>
  <c r="DW199" i="1"/>
  <c r="DU199" i="1"/>
  <c r="DS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EL198" i="1"/>
  <c r="EN198" i="1" s="1"/>
  <c r="EI198" i="1"/>
  <c r="EG198" i="1"/>
  <c r="EE198" i="1"/>
  <c r="EC198" i="1"/>
  <c r="EA198" i="1"/>
  <c r="DY198" i="1"/>
  <c r="DW198" i="1"/>
  <c r="DU198" i="1"/>
  <c r="DS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EL197" i="1"/>
  <c r="EN197" i="1" s="1"/>
  <c r="EI197" i="1"/>
  <c r="EG197" i="1"/>
  <c r="EE197" i="1"/>
  <c r="EC197" i="1"/>
  <c r="EA197" i="1"/>
  <c r="DY197" i="1"/>
  <c r="DW197" i="1"/>
  <c r="DU197" i="1"/>
  <c r="DS197" i="1"/>
  <c r="DQ197" i="1"/>
  <c r="DO197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EN196" i="1"/>
  <c r="EL196" i="1"/>
  <c r="EI196" i="1"/>
  <c r="EG196" i="1"/>
  <c r="EE196" i="1"/>
  <c r="EC196" i="1"/>
  <c r="EA196" i="1"/>
  <c r="DY196" i="1"/>
  <c r="DW196" i="1"/>
  <c r="DU196" i="1"/>
  <c r="DS196" i="1"/>
  <c r="DQ196" i="1"/>
  <c r="DO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EM196" i="1" s="1"/>
  <c r="EL195" i="1"/>
  <c r="EI195" i="1"/>
  <c r="DO195" i="1"/>
  <c r="EL194" i="1"/>
  <c r="EI194" i="1"/>
  <c r="DO194" i="1"/>
  <c r="EL193" i="1"/>
  <c r="EN193" i="1" s="1"/>
  <c r="EI193" i="1"/>
  <c r="EG193" i="1"/>
  <c r="EE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U193" i="1"/>
  <c r="S193" i="1"/>
  <c r="Q193" i="1"/>
  <c r="O193" i="1"/>
  <c r="EL192" i="1"/>
  <c r="EN192" i="1" s="1"/>
  <c r="EI192" i="1"/>
  <c r="EG192" i="1"/>
  <c r="EE192" i="1"/>
  <c r="EC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EH191" i="1"/>
  <c r="EI191" i="1" s="1"/>
  <c r="EG191" i="1"/>
  <c r="EE191" i="1"/>
  <c r="EC191" i="1"/>
  <c r="EA191" i="1"/>
  <c r="DY191" i="1"/>
  <c r="DW191" i="1"/>
  <c r="DU191" i="1"/>
  <c r="DS191" i="1"/>
  <c r="DS189" i="1" s="1"/>
  <c r="DQ191" i="1"/>
  <c r="DO191" i="1"/>
  <c r="DM191" i="1"/>
  <c r="DK191" i="1"/>
  <c r="DI191" i="1"/>
  <c r="DG191" i="1"/>
  <c r="DE191" i="1"/>
  <c r="DC191" i="1"/>
  <c r="DC189" i="1" s="1"/>
  <c r="DA191" i="1"/>
  <c r="CY191" i="1"/>
  <c r="CW191" i="1"/>
  <c r="CU191" i="1"/>
  <c r="CS191" i="1"/>
  <c r="CQ191" i="1"/>
  <c r="CO191" i="1"/>
  <c r="CM191" i="1"/>
  <c r="CM189" i="1" s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G189" i="1" s="1"/>
  <c r="BE191" i="1"/>
  <c r="BC191" i="1"/>
  <c r="BA191" i="1"/>
  <c r="AY191" i="1"/>
  <c r="AW191" i="1"/>
  <c r="AU191" i="1"/>
  <c r="AS191" i="1"/>
  <c r="AQ191" i="1"/>
  <c r="AQ189" i="1" s="1"/>
  <c r="AO191" i="1"/>
  <c r="AM191" i="1"/>
  <c r="AK191" i="1"/>
  <c r="AI191" i="1"/>
  <c r="AG191" i="1"/>
  <c r="AE191" i="1"/>
  <c r="AC191" i="1"/>
  <c r="AA191" i="1"/>
  <c r="AA189" i="1" s="1"/>
  <c r="Y191" i="1"/>
  <c r="W191" i="1"/>
  <c r="U191" i="1"/>
  <c r="S191" i="1"/>
  <c r="Q191" i="1"/>
  <c r="O191" i="1"/>
  <c r="EH190" i="1"/>
  <c r="EI190" i="1" s="1"/>
  <c r="EG190" i="1"/>
  <c r="EG189" i="1" s="1"/>
  <c r="EE190" i="1"/>
  <c r="EC190" i="1"/>
  <c r="EA190" i="1"/>
  <c r="DY190" i="1"/>
  <c r="DY189" i="1" s="1"/>
  <c r="DW190" i="1"/>
  <c r="DU190" i="1"/>
  <c r="DS190" i="1"/>
  <c r="DQ190" i="1"/>
  <c r="DQ189" i="1" s="1"/>
  <c r="DO190" i="1"/>
  <c r="DM190" i="1"/>
  <c r="DK190" i="1"/>
  <c r="DI190" i="1"/>
  <c r="DI189" i="1" s="1"/>
  <c r="DG190" i="1"/>
  <c r="DG189" i="1" s="1"/>
  <c r="DE190" i="1"/>
  <c r="DC190" i="1"/>
  <c r="DA190" i="1"/>
  <c r="DA189" i="1" s="1"/>
  <c r="CY190" i="1"/>
  <c r="CW190" i="1"/>
  <c r="CU190" i="1"/>
  <c r="CS190" i="1"/>
  <c r="CS189" i="1" s="1"/>
  <c r="CQ190" i="1"/>
  <c r="CO190" i="1"/>
  <c r="CM190" i="1"/>
  <c r="CK190" i="1"/>
  <c r="CK189" i="1" s="1"/>
  <c r="CI190" i="1"/>
  <c r="CG190" i="1"/>
  <c r="CE190" i="1"/>
  <c r="CC190" i="1"/>
  <c r="CC189" i="1" s="1"/>
  <c r="CA190" i="1"/>
  <c r="BY190" i="1"/>
  <c r="BW190" i="1"/>
  <c r="BU190" i="1"/>
  <c r="BU189" i="1" s="1"/>
  <c r="BS190" i="1"/>
  <c r="BS189" i="1" s="1"/>
  <c r="BQ190" i="1"/>
  <c r="BO190" i="1"/>
  <c r="BM190" i="1"/>
  <c r="BM189" i="1" s="1"/>
  <c r="BK190" i="1"/>
  <c r="BI190" i="1"/>
  <c r="BG190" i="1"/>
  <c r="BE190" i="1"/>
  <c r="BE189" i="1" s="1"/>
  <c r="BC190" i="1"/>
  <c r="BA190" i="1"/>
  <c r="AY190" i="1"/>
  <c r="AW190" i="1"/>
  <c r="AW189" i="1" s="1"/>
  <c r="AU190" i="1"/>
  <c r="AU189" i="1" s="1"/>
  <c r="AS190" i="1"/>
  <c r="AQ190" i="1"/>
  <c r="AO190" i="1"/>
  <c r="AO189" i="1" s="1"/>
  <c r="AM190" i="1"/>
  <c r="AK190" i="1"/>
  <c r="AI190" i="1"/>
  <c r="AG190" i="1"/>
  <c r="AG189" i="1" s="1"/>
  <c r="AE190" i="1"/>
  <c r="AC190" i="1"/>
  <c r="AA190" i="1"/>
  <c r="Y190" i="1"/>
  <c r="Y189" i="1" s="1"/>
  <c r="W190" i="1"/>
  <c r="U190" i="1"/>
  <c r="S190" i="1"/>
  <c r="Q190" i="1"/>
  <c r="Q189" i="1" s="1"/>
  <c r="O190" i="1"/>
  <c r="EF189" i="1"/>
  <c r="ED189" i="1"/>
  <c r="EB189" i="1"/>
  <c r="DZ189" i="1"/>
  <c r="DX189" i="1"/>
  <c r="DV189" i="1"/>
  <c r="DT189" i="1"/>
  <c r="DR189" i="1"/>
  <c r="DP189" i="1"/>
  <c r="DO189" i="1"/>
  <c r="DN189" i="1"/>
  <c r="DL189" i="1"/>
  <c r="DJ189" i="1"/>
  <c r="DH189" i="1"/>
  <c r="DF189" i="1"/>
  <c r="DD189" i="1"/>
  <c r="DB189" i="1"/>
  <c r="CZ189" i="1"/>
  <c r="CY189" i="1"/>
  <c r="CX189" i="1"/>
  <c r="CV189" i="1"/>
  <c r="CT189" i="1"/>
  <c r="CR189" i="1"/>
  <c r="CQ189" i="1"/>
  <c r="CP189" i="1"/>
  <c r="CN189" i="1"/>
  <c r="CL189" i="1"/>
  <c r="CJ189" i="1"/>
  <c r="CI189" i="1"/>
  <c r="CH189" i="1"/>
  <c r="CF189" i="1"/>
  <c r="CD189" i="1"/>
  <c r="CB189" i="1"/>
  <c r="CA189" i="1"/>
  <c r="BZ189" i="1"/>
  <c r="BX189" i="1"/>
  <c r="BW189" i="1"/>
  <c r="BV189" i="1"/>
  <c r="BT189" i="1"/>
  <c r="BR189" i="1"/>
  <c r="BP189" i="1"/>
  <c r="BN189" i="1"/>
  <c r="BL189" i="1"/>
  <c r="BK189" i="1"/>
  <c r="BJ189" i="1"/>
  <c r="BH189" i="1"/>
  <c r="BF189" i="1"/>
  <c r="BD189" i="1"/>
  <c r="BC189" i="1"/>
  <c r="BB189" i="1"/>
  <c r="AZ189" i="1"/>
  <c r="AX189" i="1"/>
  <c r="AV189" i="1"/>
  <c r="AT189" i="1"/>
  <c r="AR189" i="1"/>
  <c r="AP189" i="1"/>
  <c r="AN189" i="1"/>
  <c r="AM189" i="1"/>
  <c r="AL189" i="1"/>
  <c r="AJ189" i="1"/>
  <c r="AH189" i="1"/>
  <c r="AF189" i="1"/>
  <c r="AE189" i="1"/>
  <c r="AD189" i="1"/>
  <c r="AB189" i="1"/>
  <c r="Z189" i="1"/>
  <c r="X189" i="1"/>
  <c r="W189" i="1"/>
  <c r="V189" i="1"/>
  <c r="T189" i="1"/>
  <c r="R189" i="1"/>
  <c r="P189" i="1"/>
  <c r="O189" i="1"/>
  <c r="N189" i="1"/>
  <c r="EL188" i="1"/>
  <c r="EK188" i="1"/>
  <c r="DU188" i="1"/>
  <c r="CQ188" i="1"/>
  <c r="BE188" i="1"/>
  <c r="AE188" i="1"/>
  <c r="AC188" i="1"/>
  <c r="S188" i="1"/>
  <c r="O188" i="1"/>
  <c r="EL187" i="1"/>
  <c r="EN187" i="1" s="1"/>
  <c r="EI187" i="1"/>
  <c r="EG187" i="1"/>
  <c r="EE187" i="1"/>
  <c r="EC187" i="1"/>
  <c r="EA187" i="1"/>
  <c r="DY187" i="1"/>
  <c r="DW187" i="1"/>
  <c r="DU187" i="1"/>
  <c r="DS187" i="1"/>
  <c r="DQ187" i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EL186" i="1"/>
  <c r="EN186" i="1" s="1"/>
  <c r="EI186" i="1"/>
  <c r="EG186" i="1"/>
  <c r="EE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W182" i="1" s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I182" i="1" s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U182" i="1" s="1"/>
  <c r="S186" i="1"/>
  <c r="Q186" i="1"/>
  <c r="O186" i="1"/>
  <c r="EN185" i="1"/>
  <c r="EL185" i="1"/>
  <c r="EI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EL184" i="1"/>
  <c r="EN184" i="1" s="1"/>
  <c r="EI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EM184" i="1" s="1"/>
  <c r="EN183" i="1"/>
  <c r="EL183" i="1"/>
  <c r="EI183" i="1"/>
  <c r="EI182" i="1" s="1"/>
  <c r="EG183" i="1"/>
  <c r="EG182" i="1" s="1"/>
  <c r="EE183" i="1"/>
  <c r="EC183" i="1"/>
  <c r="EA183" i="1"/>
  <c r="EA182" i="1" s="1"/>
  <c r="DY183" i="1"/>
  <c r="DY182" i="1" s="1"/>
  <c r="DW183" i="1"/>
  <c r="DU183" i="1"/>
  <c r="DS183" i="1"/>
  <c r="DS182" i="1" s="1"/>
  <c r="DQ183" i="1"/>
  <c r="DQ182" i="1" s="1"/>
  <c r="DO183" i="1"/>
  <c r="DM183" i="1"/>
  <c r="DK183" i="1"/>
  <c r="DK182" i="1" s="1"/>
  <c r="DI183" i="1"/>
  <c r="DI182" i="1" s="1"/>
  <c r="DG183" i="1"/>
  <c r="DE183" i="1"/>
  <c r="DC183" i="1"/>
  <c r="DC182" i="1" s="1"/>
  <c r="DA183" i="1"/>
  <c r="DA182" i="1" s="1"/>
  <c r="CY183" i="1"/>
  <c r="CW183" i="1"/>
  <c r="CU183" i="1"/>
  <c r="CU182" i="1" s="1"/>
  <c r="CS183" i="1"/>
  <c r="CS182" i="1" s="1"/>
  <c r="CQ183" i="1"/>
  <c r="CO183" i="1"/>
  <c r="CM183" i="1"/>
  <c r="CM182" i="1" s="1"/>
  <c r="CK183" i="1"/>
  <c r="CK182" i="1" s="1"/>
  <c r="CI183" i="1"/>
  <c r="CG183" i="1"/>
  <c r="CE183" i="1"/>
  <c r="CE182" i="1" s="1"/>
  <c r="CC183" i="1"/>
  <c r="CC182" i="1" s="1"/>
  <c r="CA183" i="1"/>
  <c r="BY183" i="1"/>
  <c r="BW183" i="1"/>
  <c r="BW182" i="1" s="1"/>
  <c r="BU183" i="1"/>
  <c r="BU182" i="1" s="1"/>
  <c r="BS183" i="1"/>
  <c r="BQ183" i="1"/>
  <c r="BO183" i="1"/>
  <c r="BO182" i="1" s="1"/>
  <c r="BM183" i="1"/>
  <c r="BM182" i="1" s="1"/>
  <c r="BK183" i="1"/>
  <c r="BI183" i="1"/>
  <c r="BG183" i="1"/>
  <c r="BG182" i="1" s="1"/>
  <c r="BE183" i="1"/>
  <c r="BE182" i="1" s="1"/>
  <c r="BC183" i="1"/>
  <c r="BA183" i="1"/>
  <c r="AY183" i="1"/>
  <c r="AY182" i="1" s="1"/>
  <c r="AW183" i="1"/>
  <c r="AW182" i="1" s="1"/>
  <c r="AU183" i="1"/>
  <c r="AS183" i="1"/>
  <c r="AQ183" i="1"/>
  <c r="AQ182" i="1" s="1"/>
  <c r="AO183" i="1"/>
  <c r="AO182" i="1" s="1"/>
  <c r="AM183" i="1"/>
  <c r="AK183" i="1"/>
  <c r="AI183" i="1"/>
  <c r="AI182" i="1" s="1"/>
  <c r="AG183" i="1"/>
  <c r="AG182" i="1" s="1"/>
  <c r="AE183" i="1"/>
  <c r="AC183" i="1"/>
  <c r="AA183" i="1"/>
  <c r="AA182" i="1" s="1"/>
  <c r="Y183" i="1"/>
  <c r="Y182" i="1" s="1"/>
  <c r="W183" i="1"/>
  <c r="U183" i="1"/>
  <c r="S183" i="1"/>
  <c r="S182" i="1" s="1"/>
  <c r="Q183" i="1"/>
  <c r="Q182" i="1" s="1"/>
  <c r="O183" i="1"/>
  <c r="EK182" i="1"/>
  <c r="EJ182" i="1"/>
  <c r="EH182" i="1"/>
  <c r="EF182" i="1"/>
  <c r="ED182" i="1"/>
  <c r="EC182" i="1"/>
  <c r="EB182" i="1"/>
  <c r="DZ182" i="1"/>
  <c r="DX182" i="1"/>
  <c r="DV182" i="1"/>
  <c r="DU182" i="1"/>
  <c r="DT182" i="1"/>
  <c r="DR182" i="1"/>
  <c r="DP182" i="1"/>
  <c r="DN182" i="1"/>
  <c r="DM182" i="1"/>
  <c r="DL182" i="1"/>
  <c r="DJ182" i="1"/>
  <c r="DH182" i="1"/>
  <c r="DF182" i="1"/>
  <c r="DD182" i="1"/>
  <c r="DB182" i="1"/>
  <c r="CZ182" i="1"/>
  <c r="CX182" i="1"/>
  <c r="CV182" i="1"/>
  <c r="CT182" i="1"/>
  <c r="CR182" i="1"/>
  <c r="CP182" i="1"/>
  <c r="CO182" i="1"/>
  <c r="CN182" i="1"/>
  <c r="CL182" i="1"/>
  <c r="CJ182" i="1"/>
  <c r="CH182" i="1"/>
  <c r="CG182" i="1"/>
  <c r="CF182" i="1"/>
  <c r="CD182" i="1"/>
  <c r="CB182" i="1"/>
  <c r="BZ182" i="1"/>
  <c r="BX182" i="1"/>
  <c r="BV182" i="1"/>
  <c r="BT182" i="1"/>
  <c r="BR182" i="1"/>
  <c r="BQ182" i="1"/>
  <c r="BP182" i="1"/>
  <c r="BN182" i="1"/>
  <c r="BL182" i="1"/>
  <c r="BJ182" i="1"/>
  <c r="BH182" i="1"/>
  <c r="BF182" i="1"/>
  <c r="BD182" i="1"/>
  <c r="BB182" i="1"/>
  <c r="BA182" i="1"/>
  <c r="AZ182" i="1"/>
  <c r="AX182" i="1"/>
  <c r="AV182" i="1"/>
  <c r="AT182" i="1"/>
  <c r="AR182" i="1"/>
  <c r="AP182" i="1"/>
  <c r="AN182" i="1"/>
  <c r="AL182" i="1"/>
  <c r="AK182" i="1"/>
  <c r="AJ182" i="1"/>
  <c r="AH182" i="1"/>
  <c r="AF182" i="1"/>
  <c r="AD182" i="1"/>
  <c r="AC182" i="1"/>
  <c r="AB182" i="1"/>
  <c r="Z182" i="1"/>
  <c r="X182" i="1"/>
  <c r="V182" i="1"/>
  <c r="T182" i="1"/>
  <c r="R182" i="1"/>
  <c r="P182" i="1"/>
  <c r="N182" i="1"/>
  <c r="EL181" i="1"/>
  <c r="EN181" i="1" s="1"/>
  <c r="EI181" i="1"/>
  <c r="EG181" i="1"/>
  <c r="EE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EL180" i="1"/>
  <c r="EN180" i="1" s="1"/>
  <c r="EI180" i="1"/>
  <c r="EG180" i="1"/>
  <c r="EE180" i="1"/>
  <c r="EC180" i="1"/>
  <c r="EA180" i="1"/>
  <c r="DY180" i="1"/>
  <c r="DW180" i="1"/>
  <c r="DU180" i="1"/>
  <c r="DS180" i="1"/>
  <c r="DQ180" i="1"/>
  <c r="DO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EL179" i="1"/>
  <c r="EN179" i="1" s="1"/>
  <c r="EI179" i="1"/>
  <c r="EG179" i="1"/>
  <c r="EE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U177" i="1" s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EN178" i="1"/>
  <c r="EL178" i="1"/>
  <c r="EI178" i="1"/>
  <c r="EG178" i="1"/>
  <c r="EE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Y177" i="1" s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Y177" i="1" s="1"/>
  <c r="W178" i="1"/>
  <c r="U178" i="1"/>
  <c r="S178" i="1"/>
  <c r="Q178" i="1"/>
  <c r="Q177" i="1" s="1"/>
  <c r="O178" i="1"/>
  <c r="EH177" i="1"/>
  <c r="EF177" i="1"/>
  <c r="ED177" i="1"/>
  <c r="EB177" i="1"/>
  <c r="DZ177" i="1"/>
  <c r="DX177" i="1"/>
  <c r="DV177" i="1"/>
  <c r="DT177" i="1"/>
  <c r="DR177" i="1"/>
  <c r="DP177" i="1"/>
  <c r="DN177" i="1"/>
  <c r="DL177" i="1"/>
  <c r="DK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N177" i="1"/>
  <c r="EL176" i="1"/>
  <c r="EN176" i="1" s="1"/>
  <c r="EI176" i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DA173" i="1" s="1"/>
  <c r="CY176" i="1"/>
  <c r="CW176" i="1"/>
  <c r="CU176" i="1"/>
  <c r="CS176" i="1"/>
  <c r="CQ176" i="1"/>
  <c r="CO176" i="1"/>
  <c r="CM176" i="1"/>
  <c r="CK176" i="1"/>
  <c r="CK173" i="1" s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EL175" i="1"/>
  <c r="EN175" i="1" s="1"/>
  <c r="EI175" i="1"/>
  <c r="EG175" i="1"/>
  <c r="EE175" i="1"/>
  <c r="EC175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EL174" i="1"/>
  <c r="EN174" i="1" s="1"/>
  <c r="EI174" i="1"/>
  <c r="EG174" i="1"/>
  <c r="EE174" i="1"/>
  <c r="EC174" i="1"/>
  <c r="EA174" i="1"/>
  <c r="DY174" i="1"/>
  <c r="DW174" i="1"/>
  <c r="DU174" i="1"/>
  <c r="DU173" i="1" s="1"/>
  <c r="DS174" i="1"/>
  <c r="DQ174" i="1"/>
  <c r="DO174" i="1"/>
  <c r="DM174" i="1"/>
  <c r="DM173" i="1" s="1"/>
  <c r="DK174" i="1"/>
  <c r="DI174" i="1"/>
  <c r="DG174" i="1"/>
  <c r="DE174" i="1"/>
  <c r="DC174" i="1"/>
  <c r="DA174" i="1"/>
  <c r="CY174" i="1"/>
  <c r="CW174" i="1"/>
  <c r="CW173" i="1" s="1"/>
  <c r="CU174" i="1"/>
  <c r="CS174" i="1"/>
  <c r="CQ174" i="1"/>
  <c r="CO174" i="1"/>
  <c r="CO173" i="1" s="1"/>
  <c r="CM174" i="1"/>
  <c r="CK174" i="1"/>
  <c r="CI174" i="1"/>
  <c r="CG174" i="1"/>
  <c r="CG173" i="1" s="1"/>
  <c r="CE174" i="1"/>
  <c r="CC174" i="1"/>
  <c r="CA174" i="1"/>
  <c r="BY174" i="1"/>
  <c r="BY173" i="1" s="1"/>
  <c r="BW174" i="1"/>
  <c r="BU174" i="1"/>
  <c r="BS174" i="1"/>
  <c r="BQ174" i="1"/>
  <c r="BO174" i="1"/>
  <c r="BM174" i="1"/>
  <c r="BK174" i="1"/>
  <c r="BI174" i="1"/>
  <c r="BI173" i="1" s="1"/>
  <c r="BG174" i="1"/>
  <c r="BE174" i="1"/>
  <c r="BC174" i="1"/>
  <c r="BA174" i="1"/>
  <c r="BA173" i="1" s="1"/>
  <c r="AY174" i="1"/>
  <c r="AW174" i="1"/>
  <c r="AU174" i="1"/>
  <c r="AS174" i="1"/>
  <c r="AQ174" i="1"/>
  <c r="AO174" i="1"/>
  <c r="AM174" i="1"/>
  <c r="AK174" i="1"/>
  <c r="AK173" i="1" s="1"/>
  <c r="AI174" i="1"/>
  <c r="AG174" i="1"/>
  <c r="AE174" i="1"/>
  <c r="AC174" i="1"/>
  <c r="AC173" i="1" s="1"/>
  <c r="AA174" i="1"/>
  <c r="Y174" i="1"/>
  <c r="W174" i="1"/>
  <c r="U174" i="1"/>
  <c r="U173" i="1" s="1"/>
  <c r="S174" i="1"/>
  <c r="Q174" i="1"/>
  <c r="O174" i="1"/>
  <c r="EH173" i="1"/>
  <c r="EG173" i="1"/>
  <c r="EF173" i="1"/>
  <c r="ED173" i="1"/>
  <c r="EC173" i="1"/>
  <c r="EB173" i="1"/>
  <c r="DZ173" i="1"/>
  <c r="DX173" i="1"/>
  <c r="DV173" i="1"/>
  <c r="DT173" i="1"/>
  <c r="DR173" i="1"/>
  <c r="DQ173" i="1"/>
  <c r="DP173" i="1"/>
  <c r="DN173" i="1"/>
  <c r="DL173" i="1"/>
  <c r="DJ173" i="1"/>
  <c r="DH173" i="1"/>
  <c r="DF173" i="1"/>
  <c r="DE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U173" i="1"/>
  <c r="BT173" i="1"/>
  <c r="BR173" i="1"/>
  <c r="BQ173" i="1"/>
  <c r="BP173" i="1"/>
  <c r="BN173" i="1"/>
  <c r="BL173" i="1"/>
  <c r="BJ173" i="1"/>
  <c r="BH173" i="1"/>
  <c r="BF173" i="1"/>
  <c r="BE173" i="1"/>
  <c r="BD173" i="1"/>
  <c r="BB173" i="1"/>
  <c r="AZ173" i="1"/>
  <c r="AX173" i="1"/>
  <c r="AV173" i="1"/>
  <c r="AT173" i="1"/>
  <c r="AS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EL172" i="1"/>
  <c r="EN172" i="1" s="1"/>
  <c r="EI172" i="1"/>
  <c r="EI171" i="1" s="1"/>
  <c r="EG172" i="1"/>
  <c r="EE172" i="1"/>
  <c r="EC172" i="1"/>
  <c r="EC171" i="1" s="1"/>
  <c r="EA172" i="1"/>
  <c r="EA171" i="1" s="1"/>
  <c r="DY172" i="1"/>
  <c r="DW172" i="1"/>
  <c r="DW171" i="1" s="1"/>
  <c r="DU172" i="1"/>
  <c r="DU171" i="1" s="1"/>
  <c r="DS172" i="1"/>
  <c r="DS171" i="1" s="1"/>
  <c r="DQ172" i="1"/>
  <c r="DO172" i="1"/>
  <c r="DO171" i="1" s="1"/>
  <c r="DM172" i="1"/>
  <c r="DM171" i="1" s="1"/>
  <c r="DK172" i="1"/>
  <c r="DK171" i="1" s="1"/>
  <c r="DI172" i="1"/>
  <c r="DG172" i="1"/>
  <c r="DG171" i="1" s="1"/>
  <c r="DE172" i="1"/>
  <c r="DE171" i="1" s="1"/>
  <c r="DC172" i="1"/>
  <c r="DC171" i="1" s="1"/>
  <c r="DA172" i="1"/>
  <c r="CY172" i="1"/>
  <c r="CY171" i="1" s="1"/>
  <c r="CW172" i="1"/>
  <c r="CW171" i="1" s="1"/>
  <c r="CU172" i="1"/>
  <c r="CU171" i="1" s="1"/>
  <c r="CS172" i="1"/>
  <c r="CQ172" i="1"/>
  <c r="CQ171" i="1" s="1"/>
  <c r="CO172" i="1"/>
  <c r="CO171" i="1" s="1"/>
  <c r="CM172" i="1"/>
  <c r="CM171" i="1" s="1"/>
  <c r="CK172" i="1"/>
  <c r="CI172" i="1"/>
  <c r="CI171" i="1" s="1"/>
  <c r="CG172" i="1"/>
  <c r="CG171" i="1" s="1"/>
  <c r="CE172" i="1"/>
  <c r="CE171" i="1" s="1"/>
  <c r="CC172" i="1"/>
  <c r="CA172" i="1"/>
  <c r="CA171" i="1" s="1"/>
  <c r="BY172" i="1"/>
  <c r="BY171" i="1" s="1"/>
  <c r="BW172" i="1"/>
  <c r="BW171" i="1" s="1"/>
  <c r="BU172" i="1"/>
  <c r="BS172" i="1"/>
  <c r="BQ172" i="1"/>
  <c r="BQ171" i="1" s="1"/>
  <c r="BO172" i="1"/>
  <c r="BO171" i="1" s="1"/>
  <c r="BM172" i="1"/>
  <c r="BK172" i="1"/>
  <c r="BK171" i="1" s="1"/>
  <c r="BI172" i="1"/>
  <c r="BI171" i="1" s="1"/>
  <c r="BG172" i="1"/>
  <c r="BG171" i="1" s="1"/>
  <c r="BE172" i="1"/>
  <c r="BC172" i="1"/>
  <c r="BC171" i="1" s="1"/>
  <c r="BA172" i="1"/>
  <c r="BA171" i="1" s="1"/>
  <c r="AY172" i="1"/>
  <c r="AY171" i="1" s="1"/>
  <c r="AW172" i="1"/>
  <c r="AU172" i="1"/>
  <c r="AU171" i="1" s="1"/>
  <c r="AS172" i="1"/>
  <c r="AS171" i="1" s="1"/>
  <c r="AQ172" i="1"/>
  <c r="AQ171" i="1" s="1"/>
  <c r="AO172" i="1"/>
  <c r="AM172" i="1"/>
  <c r="AM171" i="1" s="1"/>
  <c r="AK172" i="1"/>
  <c r="AK171" i="1" s="1"/>
  <c r="AI172" i="1"/>
  <c r="AI171" i="1" s="1"/>
  <c r="AG172" i="1"/>
  <c r="AE172" i="1"/>
  <c r="AE171" i="1" s="1"/>
  <c r="AC172" i="1"/>
  <c r="AC171" i="1" s="1"/>
  <c r="AA172" i="1"/>
  <c r="AA171" i="1" s="1"/>
  <c r="Y172" i="1"/>
  <c r="W172" i="1"/>
  <c r="U172" i="1"/>
  <c r="U171" i="1" s="1"/>
  <c r="S172" i="1"/>
  <c r="S171" i="1" s="1"/>
  <c r="Q172" i="1"/>
  <c r="O172" i="1"/>
  <c r="O171" i="1" s="1"/>
  <c r="EH171" i="1"/>
  <c r="EG171" i="1"/>
  <c r="EF171" i="1"/>
  <c r="EE171" i="1"/>
  <c r="ED171" i="1"/>
  <c r="EB171" i="1"/>
  <c r="DZ171" i="1"/>
  <c r="DY171" i="1"/>
  <c r="DX171" i="1"/>
  <c r="DV171" i="1"/>
  <c r="DT171" i="1"/>
  <c r="DR171" i="1"/>
  <c r="DQ171" i="1"/>
  <c r="DP171" i="1"/>
  <c r="DN171" i="1"/>
  <c r="DL171" i="1"/>
  <c r="DJ171" i="1"/>
  <c r="DI171" i="1"/>
  <c r="DH171" i="1"/>
  <c r="DF171" i="1"/>
  <c r="DD171" i="1"/>
  <c r="DB171" i="1"/>
  <c r="DA171" i="1"/>
  <c r="CZ171" i="1"/>
  <c r="CX171" i="1"/>
  <c r="CV171" i="1"/>
  <c r="CT171" i="1"/>
  <c r="CS171" i="1"/>
  <c r="CR171" i="1"/>
  <c r="CP171" i="1"/>
  <c r="CN171" i="1"/>
  <c r="CL171" i="1"/>
  <c r="CK171" i="1"/>
  <c r="CJ171" i="1"/>
  <c r="CH171" i="1"/>
  <c r="CF171" i="1"/>
  <c r="CD171" i="1"/>
  <c r="CC171" i="1"/>
  <c r="CB171" i="1"/>
  <c r="BZ171" i="1"/>
  <c r="BX171" i="1"/>
  <c r="BV171" i="1"/>
  <c r="BU171" i="1"/>
  <c r="BT171" i="1"/>
  <c r="BS171" i="1"/>
  <c r="BR171" i="1"/>
  <c r="BP171" i="1"/>
  <c r="BN171" i="1"/>
  <c r="BM171" i="1"/>
  <c r="BL171" i="1"/>
  <c r="BJ171" i="1"/>
  <c r="BH171" i="1"/>
  <c r="BF171" i="1"/>
  <c r="BE171" i="1"/>
  <c r="BD171" i="1"/>
  <c r="BB171" i="1"/>
  <c r="AZ171" i="1"/>
  <c r="AX171" i="1"/>
  <c r="AW171" i="1"/>
  <c r="AV171" i="1"/>
  <c r="AT171" i="1"/>
  <c r="AR171" i="1"/>
  <c r="AP171" i="1"/>
  <c r="AO171" i="1"/>
  <c r="AN171" i="1"/>
  <c r="AL171" i="1"/>
  <c r="AJ171" i="1"/>
  <c r="AH171" i="1"/>
  <c r="AG171" i="1"/>
  <c r="AF171" i="1"/>
  <c r="AD171" i="1"/>
  <c r="AB171" i="1"/>
  <c r="Z171" i="1"/>
  <c r="Y171" i="1"/>
  <c r="X171" i="1"/>
  <c r="W171" i="1"/>
  <c r="V171" i="1"/>
  <c r="T171" i="1"/>
  <c r="R171" i="1"/>
  <c r="Q171" i="1"/>
  <c r="P171" i="1"/>
  <c r="N171" i="1"/>
  <c r="EL170" i="1"/>
  <c r="EN170" i="1" s="1"/>
  <c r="EI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EL169" i="1"/>
  <c r="EN169" i="1" s="1"/>
  <c r="EI169" i="1"/>
  <c r="EG169" i="1"/>
  <c r="EE169" i="1"/>
  <c r="EC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EL168" i="1"/>
  <c r="EN168" i="1" s="1"/>
  <c r="EI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EL167" i="1"/>
  <c r="EN167" i="1" s="1"/>
  <c r="EI167" i="1"/>
  <c r="EG167" i="1"/>
  <c r="EG162" i="1" s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U162" i="1" s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EN166" i="1"/>
  <c r="EL166" i="1"/>
  <c r="EI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EL165" i="1"/>
  <c r="EN165" i="1" s="1"/>
  <c r="EI165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EL164" i="1"/>
  <c r="EN164" i="1" s="1"/>
  <c r="EK164" i="1"/>
  <c r="EK162" i="1" s="1"/>
  <c r="EI164" i="1"/>
  <c r="EG164" i="1"/>
  <c r="EE164" i="1"/>
  <c r="EC164" i="1"/>
  <c r="EA164" i="1"/>
  <c r="DY164" i="1"/>
  <c r="DW164" i="1"/>
  <c r="DU164" i="1"/>
  <c r="DU162" i="1" s="1"/>
  <c r="DS164" i="1"/>
  <c r="DQ164" i="1"/>
  <c r="DO164" i="1"/>
  <c r="DM164" i="1"/>
  <c r="DK164" i="1"/>
  <c r="DI164" i="1"/>
  <c r="DG164" i="1"/>
  <c r="DE164" i="1"/>
  <c r="DE162" i="1" s="1"/>
  <c r="DC164" i="1"/>
  <c r="DA164" i="1"/>
  <c r="CY164" i="1"/>
  <c r="CW164" i="1"/>
  <c r="CU164" i="1"/>
  <c r="CS164" i="1"/>
  <c r="CQ164" i="1"/>
  <c r="CO164" i="1"/>
  <c r="CO162" i="1" s="1"/>
  <c r="CM164" i="1"/>
  <c r="CK164" i="1"/>
  <c r="CI164" i="1"/>
  <c r="CG164" i="1"/>
  <c r="CE164" i="1"/>
  <c r="CC164" i="1"/>
  <c r="CA164" i="1"/>
  <c r="BY164" i="1"/>
  <c r="BY162" i="1" s="1"/>
  <c r="BW164" i="1"/>
  <c r="BU164" i="1"/>
  <c r="BS164" i="1"/>
  <c r="BQ164" i="1"/>
  <c r="BO164" i="1"/>
  <c r="BM164" i="1"/>
  <c r="BK164" i="1"/>
  <c r="BI164" i="1"/>
  <c r="BI162" i="1" s="1"/>
  <c r="BG164" i="1"/>
  <c r="BE164" i="1"/>
  <c r="BC164" i="1"/>
  <c r="BA164" i="1"/>
  <c r="AY164" i="1"/>
  <c r="AW164" i="1"/>
  <c r="AU164" i="1"/>
  <c r="AS164" i="1"/>
  <c r="AS162" i="1" s="1"/>
  <c r="AQ164" i="1"/>
  <c r="AO164" i="1"/>
  <c r="AM164" i="1"/>
  <c r="AK164" i="1"/>
  <c r="AI164" i="1"/>
  <c r="AG164" i="1"/>
  <c r="AE164" i="1"/>
  <c r="AC164" i="1"/>
  <c r="AC162" i="1" s="1"/>
  <c r="AA164" i="1"/>
  <c r="Y164" i="1"/>
  <c r="W164" i="1"/>
  <c r="U164" i="1"/>
  <c r="S164" i="1"/>
  <c r="Q164" i="1"/>
  <c r="O164" i="1"/>
  <c r="EN163" i="1"/>
  <c r="EL163" i="1"/>
  <c r="EI163" i="1"/>
  <c r="EG163" i="1"/>
  <c r="EE163" i="1"/>
  <c r="EE162" i="1" s="1"/>
  <c r="EC163" i="1"/>
  <c r="EA163" i="1"/>
  <c r="DY163" i="1"/>
  <c r="DW163" i="1"/>
  <c r="DW162" i="1" s="1"/>
  <c r="DU163" i="1"/>
  <c r="DS163" i="1"/>
  <c r="DQ163" i="1"/>
  <c r="DO163" i="1"/>
  <c r="DO162" i="1" s="1"/>
  <c r="DM163" i="1"/>
  <c r="DK163" i="1"/>
  <c r="DI163" i="1"/>
  <c r="DG163" i="1"/>
  <c r="DG162" i="1" s="1"/>
  <c r="DE163" i="1"/>
  <c r="DC163" i="1"/>
  <c r="DA163" i="1"/>
  <c r="CY163" i="1"/>
  <c r="CY162" i="1" s="1"/>
  <c r="CW163" i="1"/>
  <c r="CU163" i="1"/>
  <c r="CS163" i="1"/>
  <c r="CQ163" i="1"/>
  <c r="CQ162" i="1" s="1"/>
  <c r="CO163" i="1"/>
  <c r="CM163" i="1"/>
  <c r="CK163" i="1"/>
  <c r="CI163" i="1"/>
  <c r="CI162" i="1" s="1"/>
  <c r="CG163" i="1"/>
  <c r="CE163" i="1"/>
  <c r="CC163" i="1"/>
  <c r="CA163" i="1"/>
  <c r="CA162" i="1" s="1"/>
  <c r="BY163" i="1"/>
  <c r="BW163" i="1"/>
  <c r="BU163" i="1"/>
  <c r="BS163" i="1"/>
  <c r="BS162" i="1" s="1"/>
  <c r="BQ163" i="1"/>
  <c r="BO163" i="1"/>
  <c r="BM163" i="1"/>
  <c r="BK163" i="1"/>
  <c r="BK162" i="1" s="1"/>
  <c r="BI163" i="1"/>
  <c r="BG163" i="1"/>
  <c r="BE163" i="1"/>
  <c r="BC163" i="1"/>
  <c r="BC162" i="1" s="1"/>
  <c r="BA163" i="1"/>
  <c r="AY163" i="1"/>
  <c r="AW163" i="1"/>
  <c r="AU163" i="1"/>
  <c r="AU162" i="1" s="1"/>
  <c r="AS163" i="1"/>
  <c r="AQ163" i="1"/>
  <c r="AO163" i="1"/>
  <c r="AM163" i="1"/>
  <c r="AM162" i="1" s="1"/>
  <c r="AK163" i="1"/>
  <c r="AI163" i="1"/>
  <c r="AG163" i="1"/>
  <c r="AE163" i="1"/>
  <c r="AE162" i="1" s="1"/>
  <c r="AC163" i="1"/>
  <c r="AA163" i="1"/>
  <c r="Y163" i="1"/>
  <c r="W163" i="1"/>
  <c r="W162" i="1" s="1"/>
  <c r="U163" i="1"/>
  <c r="S163" i="1"/>
  <c r="Q163" i="1"/>
  <c r="O163" i="1"/>
  <c r="EM163" i="1" s="1"/>
  <c r="EJ162" i="1"/>
  <c r="EH162" i="1"/>
  <c r="EF162" i="1"/>
  <c r="ED162" i="1"/>
  <c r="EB162" i="1"/>
  <c r="DZ162" i="1"/>
  <c r="DX162" i="1"/>
  <c r="DV162" i="1"/>
  <c r="DT162" i="1"/>
  <c r="DR162" i="1"/>
  <c r="DP162" i="1"/>
  <c r="DN162" i="1"/>
  <c r="DL162" i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P162" i="1"/>
  <c r="N162" i="1"/>
  <c r="EN161" i="1"/>
  <c r="EL161" i="1"/>
  <c r="EI161" i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EL160" i="1"/>
  <c r="EN160" i="1" s="1"/>
  <c r="EI160" i="1"/>
  <c r="EG160" i="1"/>
  <c r="EE160" i="1"/>
  <c r="EC160" i="1"/>
  <c r="EA160" i="1"/>
  <c r="DY160" i="1"/>
  <c r="DW160" i="1"/>
  <c r="DU160" i="1"/>
  <c r="DS160" i="1"/>
  <c r="DQ160" i="1"/>
  <c r="DO160" i="1"/>
  <c r="DM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EL159" i="1"/>
  <c r="EN159" i="1" s="1"/>
  <c r="EI159" i="1"/>
  <c r="EG159" i="1"/>
  <c r="EE159" i="1"/>
  <c r="EC159" i="1"/>
  <c r="EA159" i="1"/>
  <c r="DY159" i="1"/>
  <c r="DW159" i="1"/>
  <c r="DU159" i="1"/>
  <c r="DS159" i="1"/>
  <c r="DQ159" i="1"/>
  <c r="DO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EL158" i="1"/>
  <c r="EN158" i="1" s="1"/>
  <c r="EI158" i="1"/>
  <c r="EG158" i="1"/>
  <c r="EE158" i="1"/>
  <c r="EC158" i="1"/>
  <c r="EA158" i="1"/>
  <c r="DY158" i="1"/>
  <c r="DW158" i="1"/>
  <c r="DU158" i="1"/>
  <c r="DS158" i="1"/>
  <c r="DQ158" i="1"/>
  <c r="DO158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EL157" i="1"/>
  <c r="EN157" i="1" s="1"/>
  <c r="EI157" i="1"/>
  <c r="EG157" i="1"/>
  <c r="EE157" i="1"/>
  <c r="EC157" i="1"/>
  <c r="EA157" i="1"/>
  <c r="DY157" i="1"/>
  <c r="DW157" i="1"/>
  <c r="DU157" i="1"/>
  <c r="DS157" i="1"/>
  <c r="DQ157" i="1"/>
  <c r="DO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EL156" i="1"/>
  <c r="EN156" i="1" s="1"/>
  <c r="EI156" i="1"/>
  <c r="EI155" i="1" s="1"/>
  <c r="EG156" i="1"/>
  <c r="EE156" i="1"/>
  <c r="EE155" i="1" s="1"/>
  <c r="EC156" i="1"/>
  <c r="EC155" i="1" s="1"/>
  <c r="EA156" i="1"/>
  <c r="DY156" i="1"/>
  <c r="DW156" i="1"/>
  <c r="DU156" i="1"/>
  <c r="DU155" i="1" s="1"/>
  <c r="DS156" i="1"/>
  <c r="DS155" i="1" s="1"/>
  <c r="DQ156" i="1"/>
  <c r="DO156" i="1"/>
  <c r="DO155" i="1" s="1"/>
  <c r="DM156" i="1"/>
  <c r="DM155" i="1" s="1"/>
  <c r="DK156" i="1"/>
  <c r="DI156" i="1"/>
  <c r="DG156" i="1"/>
  <c r="DG155" i="1" s="1"/>
  <c r="DE156" i="1"/>
  <c r="DE155" i="1" s="1"/>
  <c r="DC156" i="1"/>
  <c r="DC155" i="1" s="1"/>
  <c r="DA156" i="1"/>
  <c r="CY156" i="1"/>
  <c r="CY155" i="1" s="1"/>
  <c r="CW156" i="1"/>
  <c r="CW155" i="1" s="1"/>
  <c r="CU156" i="1"/>
  <c r="CS156" i="1"/>
  <c r="CQ156" i="1"/>
  <c r="CQ155" i="1" s="1"/>
  <c r="CO156" i="1"/>
  <c r="CO155" i="1" s="1"/>
  <c r="CM156" i="1"/>
  <c r="CM155" i="1" s="1"/>
  <c r="CK156" i="1"/>
  <c r="CI156" i="1"/>
  <c r="CI155" i="1" s="1"/>
  <c r="CG156" i="1"/>
  <c r="CG155" i="1" s="1"/>
  <c r="CE156" i="1"/>
  <c r="CC156" i="1"/>
  <c r="CA156" i="1"/>
  <c r="CA155" i="1" s="1"/>
  <c r="BY156" i="1"/>
  <c r="BY155" i="1" s="1"/>
  <c r="BW156" i="1"/>
  <c r="BW155" i="1" s="1"/>
  <c r="BU156" i="1"/>
  <c r="BS156" i="1"/>
  <c r="BQ156" i="1"/>
  <c r="BQ155" i="1" s="1"/>
  <c r="BO156" i="1"/>
  <c r="BM156" i="1"/>
  <c r="BK156" i="1"/>
  <c r="BI156" i="1"/>
  <c r="BI155" i="1" s="1"/>
  <c r="BG156" i="1"/>
  <c r="BG155" i="1" s="1"/>
  <c r="BE156" i="1"/>
  <c r="BC156" i="1"/>
  <c r="BC155" i="1" s="1"/>
  <c r="BA156" i="1"/>
  <c r="BA155" i="1" s="1"/>
  <c r="AY156" i="1"/>
  <c r="AW156" i="1"/>
  <c r="AU156" i="1"/>
  <c r="AU155" i="1" s="1"/>
  <c r="AS156" i="1"/>
  <c r="AS155" i="1" s="1"/>
  <c r="AQ156" i="1"/>
  <c r="AQ155" i="1" s="1"/>
  <c r="AO156" i="1"/>
  <c r="AM156" i="1"/>
  <c r="AM155" i="1" s="1"/>
  <c r="AK156" i="1"/>
  <c r="AK155" i="1" s="1"/>
  <c r="AI156" i="1"/>
  <c r="AG156" i="1"/>
  <c r="AE156" i="1"/>
  <c r="AE155" i="1" s="1"/>
  <c r="AC156" i="1"/>
  <c r="AC155" i="1" s="1"/>
  <c r="AA156" i="1"/>
  <c r="AA155" i="1" s="1"/>
  <c r="Y156" i="1"/>
  <c r="W156" i="1"/>
  <c r="W155" i="1" s="1"/>
  <c r="U156" i="1"/>
  <c r="U155" i="1" s="1"/>
  <c r="S156" i="1"/>
  <c r="Q156" i="1"/>
  <c r="O156" i="1"/>
  <c r="EH155" i="1"/>
  <c r="EF155" i="1"/>
  <c r="ED155" i="1"/>
  <c r="EB155" i="1"/>
  <c r="DZ155" i="1"/>
  <c r="DY155" i="1"/>
  <c r="DX155" i="1"/>
  <c r="DW155" i="1"/>
  <c r="DV155" i="1"/>
  <c r="DT155" i="1"/>
  <c r="DR155" i="1"/>
  <c r="DQ155" i="1"/>
  <c r="DP155" i="1"/>
  <c r="DN155" i="1"/>
  <c r="DL155" i="1"/>
  <c r="DJ155" i="1"/>
  <c r="DI155" i="1"/>
  <c r="DH155" i="1"/>
  <c r="DF155" i="1"/>
  <c r="DD155" i="1"/>
  <c r="DB155" i="1"/>
  <c r="CZ155" i="1"/>
  <c r="CX155" i="1"/>
  <c r="CV155" i="1"/>
  <c r="CT155" i="1"/>
  <c r="CS155" i="1"/>
  <c r="CR155" i="1"/>
  <c r="CP155" i="1"/>
  <c r="CN155" i="1"/>
  <c r="CL155" i="1"/>
  <c r="CK155" i="1"/>
  <c r="CJ155" i="1"/>
  <c r="CH155" i="1"/>
  <c r="CF155" i="1"/>
  <c r="CD155" i="1"/>
  <c r="CC155" i="1"/>
  <c r="CB155" i="1"/>
  <c r="BZ155" i="1"/>
  <c r="BX155" i="1"/>
  <c r="BV155" i="1"/>
  <c r="BT155" i="1"/>
  <c r="BS155" i="1"/>
  <c r="BR155" i="1"/>
  <c r="BP155" i="1"/>
  <c r="BN155" i="1"/>
  <c r="BM155" i="1"/>
  <c r="BL155" i="1"/>
  <c r="BK155" i="1"/>
  <c r="BJ155" i="1"/>
  <c r="BH155" i="1"/>
  <c r="BF155" i="1"/>
  <c r="BE155" i="1"/>
  <c r="BD155" i="1"/>
  <c r="BB155" i="1"/>
  <c r="AZ155" i="1"/>
  <c r="AX155" i="1"/>
  <c r="AW155" i="1"/>
  <c r="AV155" i="1"/>
  <c r="AT155" i="1"/>
  <c r="AR155" i="1"/>
  <c r="AP155" i="1"/>
  <c r="AN155" i="1"/>
  <c r="AL155" i="1"/>
  <c r="AJ155" i="1"/>
  <c r="AH155" i="1"/>
  <c r="AG155" i="1"/>
  <c r="AF155" i="1"/>
  <c r="AD155" i="1"/>
  <c r="AB155" i="1"/>
  <c r="Z155" i="1"/>
  <c r="Y155" i="1"/>
  <c r="X155" i="1"/>
  <c r="V155" i="1"/>
  <c r="T155" i="1"/>
  <c r="R155" i="1"/>
  <c r="Q155" i="1"/>
  <c r="P155" i="1"/>
  <c r="O155" i="1"/>
  <c r="N155" i="1"/>
  <c r="EL154" i="1"/>
  <c r="EN154" i="1" s="1"/>
  <c r="EI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EL153" i="1"/>
  <c r="EN153" i="1" s="1"/>
  <c r="EI153" i="1"/>
  <c r="EG153" i="1"/>
  <c r="EE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EL152" i="1"/>
  <c r="EN152" i="1" s="1"/>
  <c r="EI152" i="1"/>
  <c r="EG152" i="1"/>
  <c r="EE152" i="1"/>
  <c r="EC152" i="1"/>
  <c r="EA152" i="1"/>
  <c r="DY152" i="1"/>
  <c r="DW152" i="1"/>
  <c r="DW148" i="1" s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K148" i="1" s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EL151" i="1"/>
  <c r="EN151" i="1" s="1"/>
  <c r="EI151" i="1"/>
  <c r="EG151" i="1"/>
  <c r="EE151" i="1"/>
  <c r="EC151" i="1"/>
  <c r="EA151" i="1"/>
  <c r="DY151" i="1"/>
  <c r="DW151" i="1"/>
  <c r="DU151" i="1"/>
  <c r="DS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EL150" i="1"/>
  <c r="EN150" i="1" s="1"/>
  <c r="EI150" i="1"/>
  <c r="EG150" i="1"/>
  <c r="EE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EN149" i="1"/>
  <c r="EL149" i="1"/>
  <c r="EI149" i="1"/>
  <c r="EI148" i="1" s="1"/>
  <c r="EG149" i="1"/>
  <c r="EE149" i="1"/>
  <c r="EC149" i="1"/>
  <c r="EA149" i="1"/>
  <c r="DY149" i="1"/>
  <c r="DW149" i="1"/>
  <c r="DU149" i="1"/>
  <c r="DS149" i="1"/>
  <c r="DQ149" i="1"/>
  <c r="DO149" i="1"/>
  <c r="DM149" i="1"/>
  <c r="DK149" i="1"/>
  <c r="DK148" i="1" s="1"/>
  <c r="DI149" i="1"/>
  <c r="DG149" i="1"/>
  <c r="DE149" i="1"/>
  <c r="DC149" i="1"/>
  <c r="DC148" i="1" s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E148" i="1" s="1"/>
  <c r="CC149" i="1"/>
  <c r="CA149" i="1"/>
  <c r="BY149" i="1"/>
  <c r="BW149" i="1"/>
  <c r="BW148" i="1" s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Y148" i="1" s="1"/>
  <c r="AW149" i="1"/>
  <c r="AU149" i="1"/>
  <c r="AS149" i="1"/>
  <c r="AQ149" i="1"/>
  <c r="AQ148" i="1" s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S148" i="1" s="1"/>
  <c r="Q149" i="1"/>
  <c r="O149" i="1"/>
  <c r="EH148" i="1"/>
  <c r="EF148" i="1"/>
  <c r="ED148" i="1"/>
  <c r="EB148" i="1"/>
  <c r="DZ148" i="1"/>
  <c r="DX148" i="1"/>
  <c r="DV148" i="1"/>
  <c r="DT148" i="1"/>
  <c r="DR148" i="1"/>
  <c r="DP148" i="1"/>
  <c r="DN148" i="1"/>
  <c r="DL148" i="1"/>
  <c r="DJ148" i="1"/>
  <c r="DH148" i="1"/>
  <c r="DF148" i="1"/>
  <c r="DD148" i="1"/>
  <c r="DB148" i="1"/>
  <c r="CZ148" i="1"/>
  <c r="CX148" i="1"/>
  <c r="CV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EL147" i="1"/>
  <c r="EN147" i="1" s="1"/>
  <c r="EI147" i="1"/>
  <c r="EG147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EL146" i="1"/>
  <c r="EN146" i="1" s="1"/>
  <c r="EI146" i="1"/>
  <c r="EG146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EL145" i="1"/>
  <c r="EN145" i="1" s="1"/>
  <c r="EI145" i="1"/>
  <c r="EG145" i="1"/>
  <c r="EE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EL144" i="1"/>
  <c r="EN144" i="1" s="1"/>
  <c r="EI144" i="1"/>
  <c r="EG144" i="1"/>
  <c r="EE144" i="1"/>
  <c r="EE143" i="1" s="1"/>
  <c r="EC144" i="1"/>
  <c r="EC143" i="1" s="1"/>
  <c r="EA144" i="1"/>
  <c r="DY144" i="1"/>
  <c r="DY143" i="1" s="1"/>
  <c r="DW144" i="1"/>
  <c r="DW143" i="1" s="1"/>
  <c r="DU144" i="1"/>
  <c r="DU143" i="1" s="1"/>
  <c r="DS144" i="1"/>
  <c r="DQ144" i="1"/>
  <c r="DO144" i="1"/>
  <c r="DO143" i="1" s="1"/>
  <c r="DM144" i="1"/>
  <c r="DK144" i="1"/>
  <c r="DI144" i="1"/>
  <c r="DI143" i="1" s="1"/>
  <c r="DG144" i="1"/>
  <c r="DG143" i="1" s="1"/>
  <c r="DE144" i="1"/>
  <c r="DE143" i="1" s="1"/>
  <c r="DC144" i="1"/>
  <c r="DA144" i="1"/>
  <c r="CY144" i="1"/>
  <c r="CY143" i="1" s="1"/>
  <c r="CW144" i="1"/>
  <c r="CW143" i="1" s="1"/>
  <c r="CU144" i="1"/>
  <c r="CS144" i="1"/>
  <c r="CS143" i="1" s="1"/>
  <c r="CQ144" i="1"/>
  <c r="CQ143" i="1" s="1"/>
  <c r="CO144" i="1"/>
  <c r="CO143" i="1" s="1"/>
  <c r="CM144" i="1"/>
  <c r="CK144" i="1"/>
  <c r="CI144" i="1"/>
  <c r="CI143" i="1" s="1"/>
  <c r="CG144" i="1"/>
  <c r="CG143" i="1" s="1"/>
  <c r="CE144" i="1"/>
  <c r="CC144" i="1"/>
  <c r="CA144" i="1"/>
  <c r="CA143" i="1" s="1"/>
  <c r="BY144" i="1"/>
  <c r="BY143" i="1" s="1"/>
  <c r="BW144" i="1"/>
  <c r="BU144" i="1"/>
  <c r="BS144" i="1"/>
  <c r="BS143" i="1" s="1"/>
  <c r="BQ144" i="1"/>
  <c r="BQ143" i="1" s="1"/>
  <c r="BO144" i="1"/>
  <c r="BM144" i="1"/>
  <c r="BM143" i="1" s="1"/>
  <c r="BK144" i="1"/>
  <c r="BK143" i="1" s="1"/>
  <c r="BI144" i="1"/>
  <c r="BI143" i="1" s="1"/>
  <c r="BG144" i="1"/>
  <c r="BE144" i="1"/>
  <c r="BC144" i="1"/>
  <c r="BC143" i="1" s="1"/>
  <c r="BA144" i="1"/>
  <c r="BA143" i="1" s="1"/>
  <c r="AY144" i="1"/>
  <c r="AW144" i="1"/>
  <c r="AW143" i="1" s="1"/>
  <c r="AU144" i="1"/>
  <c r="AU143" i="1" s="1"/>
  <c r="AS144" i="1"/>
  <c r="AS143" i="1" s="1"/>
  <c r="AQ144" i="1"/>
  <c r="AO144" i="1"/>
  <c r="AM144" i="1"/>
  <c r="AM143" i="1" s="1"/>
  <c r="AK144" i="1"/>
  <c r="AK143" i="1" s="1"/>
  <c r="AI144" i="1"/>
  <c r="AG144" i="1"/>
  <c r="AG143" i="1" s="1"/>
  <c r="AE144" i="1"/>
  <c r="AE143" i="1" s="1"/>
  <c r="AC144" i="1"/>
  <c r="AC143" i="1" s="1"/>
  <c r="AA144" i="1"/>
  <c r="Y144" i="1"/>
  <c r="W144" i="1"/>
  <c r="W143" i="1" s="1"/>
  <c r="U144" i="1"/>
  <c r="S144" i="1"/>
  <c r="Q144" i="1"/>
  <c r="Q143" i="1" s="1"/>
  <c r="O144" i="1"/>
  <c r="O143" i="1" s="1"/>
  <c r="EH143" i="1"/>
  <c r="EF143" i="1"/>
  <c r="ED143" i="1"/>
  <c r="EB143" i="1"/>
  <c r="DZ143" i="1"/>
  <c r="DX143" i="1"/>
  <c r="DV143" i="1"/>
  <c r="DT143" i="1"/>
  <c r="DR143" i="1"/>
  <c r="DP143" i="1"/>
  <c r="DN143" i="1"/>
  <c r="DM143" i="1"/>
  <c r="DL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C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U143" i="1"/>
  <c r="T143" i="1"/>
  <c r="R143" i="1"/>
  <c r="P143" i="1"/>
  <c r="N143" i="1"/>
  <c r="EI142" i="1"/>
  <c r="EI141" i="1" s="1"/>
  <c r="EG142" i="1"/>
  <c r="EG141" i="1" s="1"/>
  <c r="EE142" i="1"/>
  <c r="EE141" i="1" s="1"/>
  <c r="EC142" i="1"/>
  <c r="EC141" i="1" s="1"/>
  <c r="EA142" i="1"/>
  <c r="EA141" i="1" s="1"/>
  <c r="DY142" i="1"/>
  <c r="DY141" i="1" s="1"/>
  <c r="DW142" i="1"/>
  <c r="DW141" i="1" s="1"/>
  <c r="DU142" i="1"/>
  <c r="DS142" i="1"/>
  <c r="DS141" i="1" s="1"/>
  <c r="DQ142" i="1"/>
  <c r="DQ141" i="1" s="1"/>
  <c r="DO142" i="1"/>
  <c r="DO141" i="1" s="1"/>
  <c r="DM142" i="1"/>
  <c r="DK142" i="1"/>
  <c r="DK141" i="1" s="1"/>
  <c r="DI142" i="1"/>
  <c r="DI141" i="1" s="1"/>
  <c r="DG142" i="1"/>
  <c r="DG141" i="1" s="1"/>
  <c r="DE142" i="1"/>
  <c r="DE141" i="1" s="1"/>
  <c r="DC142" i="1"/>
  <c r="DC141" i="1" s="1"/>
  <c r="DA142" i="1"/>
  <c r="DA141" i="1" s="1"/>
  <c r="CY142" i="1"/>
  <c r="CY141" i="1" s="1"/>
  <c r="CW142" i="1"/>
  <c r="CW141" i="1" s="1"/>
  <c r="CU142" i="1"/>
  <c r="CU141" i="1" s="1"/>
  <c r="CS142" i="1"/>
  <c r="CS141" i="1" s="1"/>
  <c r="CQ142" i="1"/>
  <c r="CQ141" i="1" s="1"/>
  <c r="CO142" i="1"/>
  <c r="CM142" i="1"/>
  <c r="CM141" i="1" s="1"/>
  <c r="CK142" i="1"/>
  <c r="CK141" i="1" s="1"/>
  <c r="CI142" i="1"/>
  <c r="CI141" i="1" s="1"/>
  <c r="CG142" i="1"/>
  <c r="CE142" i="1"/>
  <c r="CE141" i="1" s="1"/>
  <c r="CC142" i="1"/>
  <c r="CC141" i="1" s="1"/>
  <c r="CA142" i="1"/>
  <c r="CA141" i="1" s="1"/>
  <c r="BY142" i="1"/>
  <c r="BY141" i="1" s="1"/>
  <c r="BW142" i="1"/>
  <c r="BW141" i="1" s="1"/>
  <c r="BU142" i="1"/>
  <c r="BU141" i="1" s="1"/>
  <c r="BS142" i="1"/>
  <c r="BS141" i="1" s="1"/>
  <c r="BQ142" i="1"/>
  <c r="BQ141" i="1" s="1"/>
  <c r="BO142" i="1"/>
  <c r="BO141" i="1" s="1"/>
  <c r="BM142" i="1"/>
  <c r="BM141" i="1" s="1"/>
  <c r="BK142" i="1"/>
  <c r="BK141" i="1" s="1"/>
  <c r="BI142" i="1"/>
  <c r="BG142" i="1"/>
  <c r="BG141" i="1" s="1"/>
  <c r="BE142" i="1"/>
  <c r="BE141" i="1" s="1"/>
  <c r="BC142" i="1"/>
  <c r="BC141" i="1" s="1"/>
  <c r="BA142" i="1"/>
  <c r="AY142" i="1"/>
  <c r="AY141" i="1" s="1"/>
  <c r="AW142" i="1"/>
  <c r="AW141" i="1" s="1"/>
  <c r="AU142" i="1"/>
  <c r="AU141" i="1" s="1"/>
  <c r="AS142" i="1"/>
  <c r="AS141" i="1" s="1"/>
  <c r="AQ142" i="1"/>
  <c r="AQ141" i="1" s="1"/>
  <c r="AO142" i="1"/>
  <c r="AO141" i="1" s="1"/>
  <c r="AM142" i="1"/>
  <c r="AM141" i="1" s="1"/>
  <c r="AK142" i="1"/>
  <c r="AK141" i="1" s="1"/>
  <c r="AI142" i="1"/>
  <c r="AI141" i="1" s="1"/>
  <c r="AG142" i="1"/>
  <c r="AG141" i="1" s="1"/>
  <c r="AE142" i="1"/>
  <c r="AE141" i="1" s="1"/>
  <c r="AC142" i="1"/>
  <c r="AA142" i="1"/>
  <c r="AA141" i="1" s="1"/>
  <c r="Y142" i="1"/>
  <c r="Y141" i="1" s="1"/>
  <c r="W142" i="1"/>
  <c r="W141" i="1" s="1"/>
  <c r="U142" i="1"/>
  <c r="R142" i="1"/>
  <c r="Q142" i="1"/>
  <c r="Q141" i="1" s="1"/>
  <c r="O142" i="1"/>
  <c r="O141" i="1" s="1"/>
  <c r="EH141" i="1"/>
  <c r="EF141" i="1"/>
  <c r="ED141" i="1"/>
  <c r="EB141" i="1"/>
  <c r="DZ141" i="1"/>
  <c r="DX141" i="1"/>
  <c r="DV141" i="1"/>
  <c r="DU141" i="1"/>
  <c r="DT141" i="1"/>
  <c r="DR141" i="1"/>
  <c r="DP141" i="1"/>
  <c r="DN141" i="1"/>
  <c r="DM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O141" i="1"/>
  <c r="CN141" i="1"/>
  <c r="CL141" i="1"/>
  <c r="CJ141" i="1"/>
  <c r="CH141" i="1"/>
  <c r="CG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I141" i="1"/>
  <c r="BH141" i="1"/>
  <c r="BF141" i="1"/>
  <c r="BD141" i="1"/>
  <c r="BB141" i="1"/>
  <c r="BA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C141" i="1"/>
  <c r="AB141" i="1"/>
  <c r="Z141" i="1"/>
  <c r="X141" i="1"/>
  <c r="V141" i="1"/>
  <c r="U141" i="1"/>
  <c r="T141" i="1"/>
  <c r="P141" i="1"/>
  <c r="N141" i="1"/>
  <c r="EL140" i="1"/>
  <c r="EL139" i="1" s="1"/>
  <c r="EI140" i="1"/>
  <c r="EI139" i="1" s="1"/>
  <c r="EG140" i="1"/>
  <c r="EG139" i="1" s="1"/>
  <c r="EE140" i="1"/>
  <c r="EC140" i="1"/>
  <c r="EC139" i="1" s="1"/>
  <c r="EA140" i="1"/>
  <c r="EA139" i="1" s="1"/>
  <c r="DY140" i="1"/>
  <c r="DY139" i="1" s="1"/>
  <c r="DW140" i="1"/>
  <c r="DW139" i="1" s="1"/>
  <c r="DU140" i="1"/>
  <c r="DU139" i="1" s="1"/>
  <c r="DS140" i="1"/>
  <c r="DQ140" i="1"/>
  <c r="DQ139" i="1" s="1"/>
  <c r="DO140" i="1"/>
  <c r="DO139" i="1" s="1"/>
  <c r="DM140" i="1"/>
  <c r="DM139" i="1" s="1"/>
  <c r="DK140" i="1"/>
  <c r="DI140" i="1"/>
  <c r="DI139" i="1" s="1"/>
  <c r="DG140" i="1"/>
  <c r="DG139" i="1" s="1"/>
  <c r="DE140" i="1"/>
  <c r="DE139" i="1" s="1"/>
  <c r="DC140" i="1"/>
  <c r="DC139" i="1" s="1"/>
  <c r="DA140" i="1"/>
  <c r="DA139" i="1" s="1"/>
  <c r="CY140" i="1"/>
  <c r="CY139" i="1" s="1"/>
  <c r="CW140" i="1"/>
  <c r="CW139" i="1" s="1"/>
  <c r="CU140" i="1"/>
  <c r="CU139" i="1" s="1"/>
  <c r="CS140" i="1"/>
  <c r="CS139" i="1" s="1"/>
  <c r="CQ140" i="1"/>
  <c r="CQ139" i="1" s="1"/>
  <c r="CO140" i="1"/>
  <c r="CO139" i="1" s="1"/>
  <c r="CM140" i="1"/>
  <c r="CK140" i="1"/>
  <c r="CK139" i="1" s="1"/>
  <c r="CI140" i="1"/>
  <c r="CI139" i="1" s="1"/>
  <c r="CG140" i="1"/>
  <c r="CG139" i="1" s="1"/>
  <c r="CE140" i="1"/>
  <c r="CE139" i="1" s="1"/>
  <c r="CC140" i="1"/>
  <c r="CC139" i="1" s="1"/>
  <c r="CA140" i="1"/>
  <c r="CA139" i="1" s="1"/>
  <c r="BY140" i="1"/>
  <c r="BY139" i="1" s="1"/>
  <c r="BW140" i="1"/>
  <c r="BW139" i="1" s="1"/>
  <c r="BU140" i="1"/>
  <c r="BU139" i="1" s="1"/>
  <c r="BS140" i="1"/>
  <c r="BS139" i="1" s="1"/>
  <c r="BQ140" i="1"/>
  <c r="BQ139" i="1" s="1"/>
  <c r="BO140" i="1"/>
  <c r="BM140" i="1"/>
  <c r="BM139" i="1" s="1"/>
  <c r="BK140" i="1"/>
  <c r="BK139" i="1" s="1"/>
  <c r="BI140" i="1"/>
  <c r="BI139" i="1" s="1"/>
  <c r="BG140" i="1"/>
  <c r="BG139" i="1" s="1"/>
  <c r="BE140" i="1"/>
  <c r="BE139" i="1" s="1"/>
  <c r="BC140" i="1"/>
  <c r="BC139" i="1" s="1"/>
  <c r="BA140" i="1"/>
  <c r="BA139" i="1" s="1"/>
  <c r="AY140" i="1"/>
  <c r="AW140" i="1"/>
  <c r="AW139" i="1" s="1"/>
  <c r="AU140" i="1"/>
  <c r="AU139" i="1" s="1"/>
  <c r="AS140" i="1"/>
  <c r="AS139" i="1" s="1"/>
  <c r="AQ140" i="1"/>
  <c r="AO140" i="1"/>
  <c r="AO139" i="1" s="1"/>
  <c r="AM140" i="1"/>
  <c r="AM139" i="1" s="1"/>
  <c r="AK140" i="1"/>
  <c r="AK139" i="1" s="1"/>
  <c r="AI140" i="1"/>
  <c r="AI139" i="1" s="1"/>
  <c r="AG140" i="1"/>
  <c r="AG139" i="1" s="1"/>
  <c r="AE140" i="1"/>
  <c r="AE139" i="1" s="1"/>
  <c r="AC140" i="1"/>
  <c r="AC139" i="1" s="1"/>
  <c r="AA140" i="1"/>
  <c r="Y140" i="1"/>
  <c r="Y139" i="1" s="1"/>
  <c r="W140" i="1"/>
  <c r="W139" i="1" s="1"/>
  <c r="U140" i="1"/>
  <c r="U139" i="1" s="1"/>
  <c r="S140" i="1"/>
  <c r="S139" i="1" s="1"/>
  <c r="Q140" i="1"/>
  <c r="Q139" i="1" s="1"/>
  <c r="O140" i="1"/>
  <c r="O139" i="1" s="1"/>
  <c r="EH139" i="1"/>
  <c r="EF139" i="1"/>
  <c r="EE139" i="1"/>
  <c r="ED139" i="1"/>
  <c r="EB139" i="1"/>
  <c r="DZ139" i="1"/>
  <c r="DX139" i="1"/>
  <c r="DV139" i="1"/>
  <c r="DT139" i="1"/>
  <c r="DS139" i="1"/>
  <c r="DR139" i="1"/>
  <c r="DP139" i="1"/>
  <c r="DN139" i="1"/>
  <c r="DL139" i="1"/>
  <c r="DK139" i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M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O139" i="1"/>
  <c r="BN139" i="1"/>
  <c r="BL139" i="1"/>
  <c r="BJ139" i="1"/>
  <c r="BH139" i="1"/>
  <c r="BF139" i="1"/>
  <c r="BD139" i="1"/>
  <c r="BB139" i="1"/>
  <c r="AZ139" i="1"/>
  <c r="AY139" i="1"/>
  <c r="AX139" i="1"/>
  <c r="AV139" i="1"/>
  <c r="AT139" i="1"/>
  <c r="AR139" i="1"/>
  <c r="AQ139" i="1"/>
  <c r="AP139" i="1"/>
  <c r="AN139" i="1"/>
  <c r="AL139" i="1"/>
  <c r="AJ139" i="1"/>
  <c r="AH139" i="1"/>
  <c r="AF139" i="1"/>
  <c r="AD139" i="1"/>
  <c r="AB139" i="1"/>
  <c r="AA139" i="1"/>
  <c r="Z139" i="1"/>
  <c r="X139" i="1"/>
  <c r="V139" i="1"/>
  <c r="T139" i="1"/>
  <c r="R139" i="1"/>
  <c r="P139" i="1"/>
  <c r="N139" i="1"/>
  <c r="EL138" i="1"/>
  <c r="EN138" i="1" s="1"/>
  <c r="EI138" i="1"/>
  <c r="EI137" i="1" s="1"/>
  <c r="EG138" i="1"/>
  <c r="EE138" i="1"/>
  <c r="EE137" i="1" s="1"/>
  <c r="EC138" i="1"/>
  <c r="EC137" i="1" s="1"/>
  <c r="EA138" i="1"/>
  <c r="EA137" i="1" s="1"/>
  <c r="DY138" i="1"/>
  <c r="DY137" i="1" s="1"/>
  <c r="DW138" i="1"/>
  <c r="DU138" i="1"/>
  <c r="DU137" i="1" s="1"/>
  <c r="DS138" i="1"/>
  <c r="DS137" i="1" s="1"/>
  <c r="DQ138" i="1"/>
  <c r="DQ137" i="1" s="1"/>
  <c r="DO138" i="1"/>
  <c r="DM138" i="1"/>
  <c r="DM137" i="1" s="1"/>
  <c r="DK138" i="1"/>
  <c r="DK137" i="1" s="1"/>
  <c r="DI138" i="1"/>
  <c r="DI137" i="1" s="1"/>
  <c r="DG138" i="1"/>
  <c r="DE138" i="1"/>
  <c r="DE137" i="1" s="1"/>
  <c r="DC138" i="1"/>
  <c r="DC137" i="1" s="1"/>
  <c r="DA138" i="1"/>
  <c r="DA137" i="1" s="1"/>
  <c r="CY138" i="1"/>
  <c r="CY137" i="1" s="1"/>
  <c r="CW138" i="1"/>
  <c r="CU138" i="1"/>
  <c r="CU137" i="1" s="1"/>
  <c r="CS138" i="1"/>
  <c r="CS137" i="1" s="1"/>
  <c r="CQ138" i="1"/>
  <c r="CQ137" i="1" s="1"/>
  <c r="CO138" i="1"/>
  <c r="CO137" i="1" s="1"/>
  <c r="CM138" i="1"/>
  <c r="CM137" i="1" s="1"/>
  <c r="CK138" i="1"/>
  <c r="CK137" i="1" s="1"/>
  <c r="CI138" i="1"/>
  <c r="CI137" i="1" s="1"/>
  <c r="CG138" i="1"/>
  <c r="CE138" i="1"/>
  <c r="CE137" i="1" s="1"/>
  <c r="CC138" i="1"/>
  <c r="CC137" i="1" s="1"/>
  <c r="CA138" i="1"/>
  <c r="CA137" i="1" s="1"/>
  <c r="BY138" i="1"/>
  <c r="BY137" i="1" s="1"/>
  <c r="BW138" i="1"/>
  <c r="BW137" i="1" s="1"/>
  <c r="BU138" i="1"/>
  <c r="BU137" i="1" s="1"/>
  <c r="BS138" i="1"/>
  <c r="BS137" i="1" s="1"/>
  <c r="BQ138" i="1"/>
  <c r="BO138" i="1"/>
  <c r="BO137" i="1" s="1"/>
  <c r="BM138" i="1"/>
  <c r="BM137" i="1" s="1"/>
  <c r="BK138" i="1"/>
  <c r="BK137" i="1" s="1"/>
  <c r="BI138" i="1"/>
  <c r="BG138" i="1"/>
  <c r="BG137" i="1" s="1"/>
  <c r="BE138" i="1"/>
  <c r="BE137" i="1" s="1"/>
  <c r="BC138" i="1"/>
  <c r="BC137" i="1" s="1"/>
  <c r="BA138" i="1"/>
  <c r="BA137" i="1" s="1"/>
  <c r="AY138" i="1"/>
  <c r="AY137" i="1" s="1"/>
  <c r="AW138" i="1"/>
  <c r="AW137" i="1" s="1"/>
  <c r="AU138" i="1"/>
  <c r="AU137" i="1" s="1"/>
  <c r="AS138" i="1"/>
  <c r="AQ138" i="1"/>
  <c r="AQ137" i="1" s="1"/>
  <c r="AO138" i="1"/>
  <c r="AO137" i="1" s="1"/>
  <c r="AM138" i="1"/>
  <c r="AM137" i="1" s="1"/>
  <c r="AK138" i="1"/>
  <c r="AK137" i="1" s="1"/>
  <c r="AI138" i="1"/>
  <c r="AI137" i="1" s="1"/>
  <c r="AG138" i="1"/>
  <c r="AG137" i="1" s="1"/>
  <c r="AE138" i="1"/>
  <c r="AC138" i="1"/>
  <c r="AC137" i="1" s="1"/>
  <c r="AA138" i="1"/>
  <c r="AA137" i="1" s="1"/>
  <c r="Y138" i="1"/>
  <c r="Y137" i="1" s="1"/>
  <c r="W138" i="1"/>
  <c r="U138" i="1"/>
  <c r="U137" i="1" s="1"/>
  <c r="S138" i="1"/>
  <c r="S137" i="1" s="1"/>
  <c r="Q138" i="1"/>
  <c r="Q137" i="1" s="1"/>
  <c r="O138" i="1"/>
  <c r="EL137" i="1"/>
  <c r="EH137" i="1"/>
  <c r="EG137" i="1"/>
  <c r="EF137" i="1"/>
  <c r="ED137" i="1"/>
  <c r="EB137" i="1"/>
  <c r="DZ137" i="1"/>
  <c r="DX137" i="1"/>
  <c r="DW137" i="1"/>
  <c r="DV137" i="1"/>
  <c r="DT137" i="1"/>
  <c r="DR137" i="1"/>
  <c r="DP137" i="1"/>
  <c r="DO137" i="1"/>
  <c r="DN137" i="1"/>
  <c r="DL137" i="1"/>
  <c r="DJ137" i="1"/>
  <c r="DH137" i="1"/>
  <c r="DG137" i="1"/>
  <c r="DF137" i="1"/>
  <c r="DD137" i="1"/>
  <c r="DB137" i="1"/>
  <c r="CZ137" i="1"/>
  <c r="CX137" i="1"/>
  <c r="CW137" i="1"/>
  <c r="CV137" i="1"/>
  <c r="CT137" i="1"/>
  <c r="CR137" i="1"/>
  <c r="CP137" i="1"/>
  <c r="CN137" i="1"/>
  <c r="CL137" i="1"/>
  <c r="CJ137" i="1"/>
  <c r="CH137" i="1"/>
  <c r="CG137" i="1"/>
  <c r="CF137" i="1"/>
  <c r="CD137" i="1"/>
  <c r="CB137" i="1"/>
  <c r="BZ137" i="1"/>
  <c r="BX137" i="1"/>
  <c r="BV137" i="1"/>
  <c r="BT137" i="1"/>
  <c r="BR137" i="1"/>
  <c r="BQ137" i="1"/>
  <c r="BP137" i="1"/>
  <c r="BN137" i="1"/>
  <c r="BL137" i="1"/>
  <c r="BJ137" i="1"/>
  <c r="BI137" i="1"/>
  <c r="BH137" i="1"/>
  <c r="BF137" i="1"/>
  <c r="BD137" i="1"/>
  <c r="BB137" i="1"/>
  <c r="AZ137" i="1"/>
  <c r="AX137" i="1"/>
  <c r="AV137" i="1"/>
  <c r="AT137" i="1"/>
  <c r="AS137" i="1"/>
  <c r="AR137" i="1"/>
  <c r="AP137" i="1"/>
  <c r="AN137" i="1"/>
  <c r="AL137" i="1"/>
  <c r="AJ137" i="1"/>
  <c r="AH137" i="1"/>
  <c r="AF137" i="1"/>
  <c r="AE137" i="1"/>
  <c r="AD137" i="1"/>
  <c r="AB137" i="1"/>
  <c r="Z137" i="1"/>
  <c r="X137" i="1"/>
  <c r="W137" i="1"/>
  <c r="V137" i="1"/>
  <c r="T137" i="1"/>
  <c r="R137" i="1"/>
  <c r="P137" i="1"/>
  <c r="O137" i="1"/>
  <c r="N137" i="1"/>
  <c r="EL136" i="1"/>
  <c r="EN136" i="1" s="1"/>
  <c r="EI136" i="1"/>
  <c r="EG136" i="1"/>
  <c r="EE136" i="1"/>
  <c r="EC136" i="1"/>
  <c r="EA136" i="1"/>
  <c r="DY136" i="1"/>
  <c r="DW136" i="1"/>
  <c r="DU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EL135" i="1"/>
  <c r="EN135" i="1" s="1"/>
  <c r="EI135" i="1"/>
  <c r="EG135" i="1"/>
  <c r="EE135" i="1"/>
  <c r="EC135" i="1"/>
  <c r="EA135" i="1"/>
  <c r="DY135" i="1"/>
  <c r="DW135" i="1"/>
  <c r="DU135" i="1"/>
  <c r="DS135" i="1"/>
  <c r="DQ135" i="1"/>
  <c r="DO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EL134" i="1"/>
  <c r="EN134" i="1" s="1"/>
  <c r="EI134" i="1"/>
  <c r="EG134" i="1"/>
  <c r="EG133" i="1" s="1"/>
  <c r="EE134" i="1"/>
  <c r="EC134" i="1"/>
  <c r="EC133" i="1" s="1"/>
  <c r="EA134" i="1"/>
  <c r="EA133" i="1" s="1"/>
  <c r="DY134" i="1"/>
  <c r="DY133" i="1" s="1"/>
  <c r="DW134" i="1"/>
  <c r="DU134" i="1"/>
  <c r="DU133" i="1" s="1"/>
  <c r="DS134" i="1"/>
  <c r="DS133" i="1" s="1"/>
  <c r="DQ134" i="1"/>
  <c r="DQ133" i="1" s="1"/>
  <c r="DO134" i="1"/>
  <c r="DO133" i="1" s="1"/>
  <c r="DM134" i="1"/>
  <c r="DM133" i="1" s="1"/>
  <c r="DK134" i="1"/>
  <c r="DK133" i="1" s="1"/>
  <c r="DI134" i="1"/>
  <c r="DI133" i="1" s="1"/>
  <c r="DG134" i="1"/>
  <c r="DE134" i="1"/>
  <c r="DE133" i="1" s="1"/>
  <c r="DC134" i="1"/>
  <c r="DC133" i="1" s="1"/>
  <c r="DA134" i="1"/>
  <c r="DA133" i="1" s="1"/>
  <c r="CY134" i="1"/>
  <c r="CY133" i="1" s="1"/>
  <c r="CW134" i="1"/>
  <c r="CW133" i="1" s="1"/>
  <c r="CU134" i="1"/>
  <c r="CU133" i="1" s="1"/>
  <c r="CS134" i="1"/>
  <c r="CS133" i="1" s="1"/>
  <c r="CQ134" i="1"/>
  <c r="CQ133" i="1" s="1"/>
  <c r="CO134" i="1"/>
  <c r="CO133" i="1" s="1"/>
  <c r="CM134" i="1"/>
  <c r="CM133" i="1" s="1"/>
  <c r="CK134" i="1"/>
  <c r="CK133" i="1" s="1"/>
  <c r="CI134" i="1"/>
  <c r="CI133" i="1" s="1"/>
  <c r="CG134" i="1"/>
  <c r="CG133" i="1" s="1"/>
  <c r="CE134" i="1"/>
  <c r="CE133" i="1" s="1"/>
  <c r="CC134" i="1"/>
  <c r="CC133" i="1" s="1"/>
  <c r="CA134" i="1"/>
  <c r="BY134" i="1"/>
  <c r="BW134" i="1"/>
  <c r="BW133" i="1" s="1"/>
  <c r="BU134" i="1"/>
  <c r="BU133" i="1" s="1"/>
  <c r="BS134" i="1"/>
  <c r="BS133" i="1" s="1"/>
  <c r="BQ134" i="1"/>
  <c r="BQ133" i="1" s="1"/>
  <c r="BO134" i="1"/>
  <c r="BO133" i="1" s="1"/>
  <c r="BM134" i="1"/>
  <c r="BM133" i="1" s="1"/>
  <c r="BK134" i="1"/>
  <c r="BK133" i="1" s="1"/>
  <c r="BI134" i="1"/>
  <c r="BI133" i="1" s="1"/>
  <c r="BG134" i="1"/>
  <c r="BG133" i="1" s="1"/>
  <c r="BE134" i="1"/>
  <c r="BE133" i="1" s="1"/>
  <c r="BC134" i="1"/>
  <c r="BA134" i="1"/>
  <c r="BA133" i="1" s="1"/>
  <c r="AY134" i="1"/>
  <c r="AW134" i="1"/>
  <c r="AW133" i="1" s="1"/>
  <c r="AU134" i="1"/>
  <c r="AS134" i="1"/>
  <c r="AS133" i="1" s="1"/>
  <c r="AQ134" i="1"/>
  <c r="AQ133" i="1" s="1"/>
  <c r="AO134" i="1"/>
  <c r="AO133" i="1" s="1"/>
  <c r="AM134" i="1"/>
  <c r="AK134" i="1"/>
  <c r="AK133" i="1" s="1"/>
  <c r="AI134" i="1"/>
  <c r="AI133" i="1" s="1"/>
  <c r="AG134" i="1"/>
  <c r="AG133" i="1" s="1"/>
  <c r="AE134" i="1"/>
  <c r="AC134" i="1"/>
  <c r="AC133" i="1" s="1"/>
  <c r="AA134" i="1"/>
  <c r="Y134" i="1"/>
  <c r="Y133" i="1" s="1"/>
  <c r="W134" i="1"/>
  <c r="W133" i="1" s="1"/>
  <c r="U134" i="1"/>
  <c r="U133" i="1" s="1"/>
  <c r="S134" i="1"/>
  <c r="S133" i="1" s="1"/>
  <c r="Q134" i="1"/>
  <c r="Q133" i="1" s="1"/>
  <c r="O134" i="1"/>
  <c r="EL133" i="1"/>
  <c r="EI133" i="1"/>
  <c r="EH133" i="1"/>
  <c r="EF133" i="1"/>
  <c r="ED133" i="1"/>
  <c r="EB133" i="1"/>
  <c r="DZ133" i="1"/>
  <c r="DX133" i="1"/>
  <c r="DV133" i="1"/>
  <c r="DT133" i="1"/>
  <c r="DR133" i="1"/>
  <c r="DP133" i="1"/>
  <c r="DN133" i="1"/>
  <c r="DL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Y133" i="1"/>
  <c r="BX133" i="1"/>
  <c r="BV133" i="1"/>
  <c r="BT133" i="1"/>
  <c r="BR133" i="1"/>
  <c r="BP133" i="1"/>
  <c r="BN133" i="1"/>
  <c r="BL133" i="1"/>
  <c r="BJ133" i="1"/>
  <c r="BH133" i="1"/>
  <c r="BF133" i="1"/>
  <c r="BD133" i="1"/>
  <c r="BC133" i="1"/>
  <c r="BB133" i="1"/>
  <c r="AZ133" i="1"/>
  <c r="AY133" i="1"/>
  <c r="AX133" i="1"/>
  <c r="AV133" i="1"/>
  <c r="AT133" i="1"/>
  <c r="AR133" i="1"/>
  <c r="AP133" i="1"/>
  <c r="AN133" i="1"/>
  <c r="AM133" i="1"/>
  <c r="AL133" i="1"/>
  <c r="AJ133" i="1"/>
  <c r="AH133" i="1"/>
  <c r="AF133" i="1"/>
  <c r="AE133" i="1"/>
  <c r="AD133" i="1"/>
  <c r="AB133" i="1"/>
  <c r="AA133" i="1"/>
  <c r="Z133" i="1"/>
  <c r="X133" i="1"/>
  <c r="V133" i="1"/>
  <c r="T133" i="1"/>
  <c r="R133" i="1"/>
  <c r="P133" i="1"/>
  <c r="N133" i="1"/>
  <c r="EL132" i="1"/>
  <c r="EN132" i="1" s="1"/>
  <c r="EI132" i="1"/>
  <c r="EG132" i="1"/>
  <c r="EG131" i="1" s="1"/>
  <c r="EE132" i="1"/>
  <c r="EE131" i="1" s="1"/>
  <c r="EC132" i="1"/>
  <c r="EC131" i="1" s="1"/>
  <c r="EA132" i="1"/>
  <c r="EA131" i="1" s="1"/>
  <c r="DY132" i="1"/>
  <c r="DY131" i="1" s="1"/>
  <c r="DW132" i="1"/>
  <c r="DW131" i="1" s="1"/>
  <c r="DU132" i="1"/>
  <c r="DU131" i="1" s="1"/>
  <c r="DS132" i="1"/>
  <c r="DS131" i="1" s="1"/>
  <c r="DQ132" i="1"/>
  <c r="DQ131" i="1" s="1"/>
  <c r="DO132" i="1"/>
  <c r="DM132" i="1"/>
  <c r="DM131" i="1" s="1"/>
  <c r="DK132" i="1"/>
  <c r="DK131" i="1" s="1"/>
  <c r="DI132" i="1"/>
  <c r="DI131" i="1" s="1"/>
  <c r="DG132" i="1"/>
  <c r="DG131" i="1" s="1"/>
  <c r="DE132" i="1"/>
  <c r="DE131" i="1" s="1"/>
  <c r="DC132" i="1"/>
  <c r="DC131" i="1" s="1"/>
  <c r="DA132" i="1"/>
  <c r="DA131" i="1" s="1"/>
  <c r="CY132" i="1"/>
  <c r="CY131" i="1" s="1"/>
  <c r="CW132" i="1"/>
  <c r="CW131" i="1" s="1"/>
  <c r="CU132" i="1"/>
  <c r="CU131" i="1" s="1"/>
  <c r="CS132" i="1"/>
  <c r="CS131" i="1" s="1"/>
  <c r="CQ132" i="1"/>
  <c r="CQ131" i="1" s="1"/>
  <c r="CO132" i="1"/>
  <c r="CO131" i="1" s="1"/>
  <c r="CM132" i="1"/>
  <c r="CM131" i="1" s="1"/>
  <c r="CK132" i="1"/>
  <c r="CK131" i="1" s="1"/>
  <c r="CI132" i="1"/>
  <c r="CI131" i="1" s="1"/>
  <c r="CG132" i="1"/>
  <c r="CG131" i="1" s="1"/>
  <c r="CE132" i="1"/>
  <c r="CC132" i="1"/>
  <c r="CC131" i="1" s="1"/>
  <c r="CA132" i="1"/>
  <c r="CA131" i="1" s="1"/>
  <c r="BY132" i="1"/>
  <c r="BY131" i="1" s="1"/>
  <c r="BW132" i="1"/>
  <c r="BW131" i="1" s="1"/>
  <c r="BU132" i="1"/>
  <c r="BU131" i="1" s="1"/>
  <c r="BS132" i="1"/>
  <c r="BQ132" i="1"/>
  <c r="BQ131" i="1" s="1"/>
  <c r="BO132" i="1"/>
  <c r="BO131" i="1" s="1"/>
  <c r="BM132" i="1"/>
  <c r="BM131" i="1" s="1"/>
  <c r="BK132" i="1"/>
  <c r="BK131" i="1" s="1"/>
  <c r="BI132" i="1"/>
  <c r="BI131" i="1" s="1"/>
  <c r="BG132" i="1"/>
  <c r="BG131" i="1" s="1"/>
  <c r="BE132" i="1"/>
  <c r="BE131" i="1" s="1"/>
  <c r="BC132" i="1"/>
  <c r="BC131" i="1" s="1"/>
  <c r="BA132" i="1"/>
  <c r="BA131" i="1" s="1"/>
  <c r="AY132" i="1"/>
  <c r="AY131" i="1" s="1"/>
  <c r="AW132" i="1"/>
  <c r="AW131" i="1" s="1"/>
  <c r="AU132" i="1"/>
  <c r="AU131" i="1" s="1"/>
  <c r="AS132" i="1"/>
  <c r="AS131" i="1" s="1"/>
  <c r="AQ132" i="1"/>
  <c r="AQ131" i="1" s="1"/>
  <c r="AO132" i="1"/>
  <c r="AO131" i="1" s="1"/>
  <c r="AM132" i="1"/>
  <c r="AM131" i="1" s="1"/>
  <c r="AK132" i="1"/>
  <c r="AK131" i="1" s="1"/>
  <c r="AI132" i="1"/>
  <c r="AG132" i="1"/>
  <c r="AG131" i="1" s="1"/>
  <c r="AE132" i="1"/>
  <c r="AE131" i="1" s="1"/>
  <c r="AC132" i="1"/>
  <c r="AC131" i="1" s="1"/>
  <c r="AA132" i="1"/>
  <c r="AA131" i="1" s="1"/>
  <c r="Y132" i="1"/>
  <c r="Y131" i="1" s="1"/>
  <c r="W132" i="1"/>
  <c r="W131" i="1" s="1"/>
  <c r="U132" i="1"/>
  <c r="U131" i="1" s="1"/>
  <c r="S132" i="1"/>
  <c r="S131" i="1" s="1"/>
  <c r="Q132" i="1"/>
  <c r="Q131" i="1" s="1"/>
  <c r="O132" i="1"/>
  <c r="EL131" i="1"/>
  <c r="EI131" i="1"/>
  <c r="EH131" i="1"/>
  <c r="EF131" i="1"/>
  <c r="ED131" i="1"/>
  <c r="EB131" i="1"/>
  <c r="DZ131" i="1"/>
  <c r="DX131" i="1"/>
  <c r="DV131" i="1"/>
  <c r="DT131" i="1"/>
  <c r="DR131" i="1"/>
  <c r="DP131" i="1"/>
  <c r="DO131" i="1"/>
  <c r="DN131" i="1"/>
  <c r="DL131" i="1"/>
  <c r="DJ131" i="1"/>
  <c r="DH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F131" i="1"/>
  <c r="CE131" i="1"/>
  <c r="CD131" i="1"/>
  <c r="CB131" i="1"/>
  <c r="BZ131" i="1"/>
  <c r="BX131" i="1"/>
  <c r="BV131" i="1"/>
  <c r="BT131" i="1"/>
  <c r="BS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I131" i="1"/>
  <c r="AH131" i="1"/>
  <c r="AF131" i="1"/>
  <c r="AD131" i="1"/>
  <c r="AB131" i="1"/>
  <c r="Z131" i="1"/>
  <c r="X131" i="1"/>
  <c r="V131" i="1"/>
  <c r="T131" i="1"/>
  <c r="R131" i="1"/>
  <c r="P131" i="1"/>
  <c r="N131" i="1"/>
  <c r="EL130" i="1"/>
  <c r="EN130" i="1" s="1"/>
  <c r="EI130" i="1"/>
  <c r="EI129" i="1" s="1"/>
  <c r="EG130" i="1"/>
  <c r="EG129" i="1" s="1"/>
  <c r="EE130" i="1"/>
  <c r="EE129" i="1" s="1"/>
  <c r="EC130" i="1"/>
  <c r="EC129" i="1" s="1"/>
  <c r="EA130" i="1"/>
  <c r="DY130" i="1"/>
  <c r="DW130" i="1"/>
  <c r="DW129" i="1" s="1"/>
  <c r="DU130" i="1"/>
  <c r="DU129" i="1" s="1"/>
  <c r="DS130" i="1"/>
  <c r="DS129" i="1" s="1"/>
  <c r="DQ130" i="1"/>
  <c r="DQ129" i="1" s="1"/>
  <c r="DO130" i="1"/>
  <c r="DO129" i="1" s="1"/>
  <c r="DM130" i="1"/>
  <c r="DM129" i="1" s="1"/>
  <c r="DK130" i="1"/>
  <c r="DI130" i="1"/>
  <c r="DG130" i="1"/>
  <c r="DG129" i="1" s="1"/>
  <c r="DE130" i="1"/>
  <c r="DE129" i="1" s="1"/>
  <c r="DC130" i="1"/>
  <c r="DA130" i="1"/>
  <c r="DA129" i="1" s="1"/>
  <c r="CY130" i="1"/>
  <c r="CW130" i="1"/>
  <c r="CW129" i="1" s="1"/>
  <c r="CU130" i="1"/>
  <c r="CU129" i="1" s="1"/>
  <c r="CS130" i="1"/>
  <c r="CS129" i="1" s="1"/>
  <c r="CQ130" i="1"/>
  <c r="CQ129" i="1" s="1"/>
  <c r="CO130" i="1"/>
  <c r="CO129" i="1" s="1"/>
  <c r="CM130" i="1"/>
  <c r="CM129" i="1" s="1"/>
  <c r="CK130" i="1"/>
  <c r="CI130" i="1"/>
  <c r="CI129" i="1" s="1"/>
  <c r="CG130" i="1"/>
  <c r="CG129" i="1" s="1"/>
  <c r="CE130" i="1"/>
  <c r="CE129" i="1" s="1"/>
  <c r="CC130" i="1"/>
  <c r="CC129" i="1" s="1"/>
  <c r="CA130" i="1"/>
  <c r="CA129" i="1" s="1"/>
  <c r="BY130" i="1"/>
  <c r="BY129" i="1" s="1"/>
  <c r="BW130" i="1"/>
  <c r="BW129" i="1" s="1"/>
  <c r="BU130" i="1"/>
  <c r="BS130" i="1"/>
  <c r="BS129" i="1" s="1"/>
  <c r="BQ130" i="1"/>
  <c r="BQ129" i="1" s="1"/>
  <c r="BO130" i="1"/>
  <c r="BM130" i="1"/>
  <c r="BM129" i="1" s="1"/>
  <c r="BK130" i="1"/>
  <c r="BI130" i="1"/>
  <c r="BI129" i="1" s="1"/>
  <c r="BG130" i="1"/>
  <c r="BG129" i="1" s="1"/>
  <c r="BE130" i="1"/>
  <c r="BC130" i="1"/>
  <c r="BC129" i="1" s="1"/>
  <c r="BA130" i="1"/>
  <c r="BA129" i="1" s="1"/>
  <c r="AY130" i="1"/>
  <c r="AW130" i="1"/>
  <c r="AW129" i="1" s="1"/>
  <c r="AU130" i="1"/>
  <c r="AU129" i="1" s="1"/>
  <c r="AS130" i="1"/>
  <c r="AS129" i="1" s="1"/>
  <c r="AQ130" i="1"/>
  <c r="AO130" i="1"/>
  <c r="AM130" i="1"/>
  <c r="AK130" i="1"/>
  <c r="AK129" i="1" s="1"/>
  <c r="AI130" i="1"/>
  <c r="AI129" i="1" s="1"/>
  <c r="AG130" i="1"/>
  <c r="AG129" i="1" s="1"/>
  <c r="AE130" i="1"/>
  <c r="AE129" i="1" s="1"/>
  <c r="AC130" i="1"/>
  <c r="AC129" i="1" s="1"/>
  <c r="AA130" i="1"/>
  <c r="AA129" i="1" s="1"/>
  <c r="Y130" i="1"/>
  <c r="Y129" i="1" s="1"/>
  <c r="W130" i="1"/>
  <c r="W129" i="1" s="1"/>
  <c r="U130" i="1"/>
  <c r="U129" i="1" s="1"/>
  <c r="S130" i="1"/>
  <c r="S129" i="1" s="1"/>
  <c r="Q130" i="1"/>
  <c r="O130" i="1"/>
  <c r="O129" i="1" s="1"/>
  <c r="EH129" i="1"/>
  <c r="EF129" i="1"/>
  <c r="ED129" i="1"/>
  <c r="EB129" i="1"/>
  <c r="EA129" i="1"/>
  <c r="DZ129" i="1"/>
  <c r="DY129" i="1"/>
  <c r="DX129" i="1"/>
  <c r="DV129" i="1"/>
  <c r="DT129" i="1"/>
  <c r="DR129" i="1"/>
  <c r="DP129" i="1"/>
  <c r="DN129" i="1"/>
  <c r="DL129" i="1"/>
  <c r="DK129" i="1"/>
  <c r="DJ129" i="1"/>
  <c r="DI129" i="1"/>
  <c r="DH129" i="1"/>
  <c r="DF129" i="1"/>
  <c r="DD129" i="1"/>
  <c r="DC129" i="1"/>
  <c r="DB129" i="1"/>
  <c r="CZ129" i="1"/>
  <c r="CY129" i="1"/>
  <c r="CX129" i="1"/>
  <c r="CV129" i="1"/>
  <c r="CT129" i="1"/>
  <c r="CR129" i="1"/>
  <c r="CP129" i="1"/>
  <c r="CN129" i="1"/>
  <c r="CL129" i="1"/>
  <c r="CK129" i="1"/>
  <c r="CJ129" i="1"/>
  <c r="CH129" i="1"/>
  <c r="CF129" i="1"/>
  <c r="CD129" i="1"/>
  <c r="CB129" i="1"/>
  <c r="BZ129" i="1"/>
  <c r="BX129" i="1"/>
  <c r="BV129" i="1"/>
  <c r="BU129" i="1"/>
  <c r="BT129" i="1"/>
  <c r="BR129" i="1"/>
  <c r="BP129" i="1"/>
  <c r="BO129" i="1"/>
  <c r="BN129" i="1"/>
  <c r="BL129" i="1"/>
  <c r="BK129" i="1"/>
  <c r="BJ129" i="1"/>
  <c r="BH129" i="1"/>
  <c r="BF129" i="1"/>
  <c r="BE129" i="1"/>
  <c r="BD129" i="1"/>
  <c r="BB129" i="1"/>
  <c r="AZ129" i="1"/>
  <c r="AY129" i="1"/>
  <c r="AX129" i="1"/>
  <c r="AV129" i="1"/>
  <c r="AT129" i="1"/>
  <c r="AR129" i="1"/>
  <c r="AQ129" i="1"/>
  <c r="AP129" i="1"/>
  <c r="AO129" i="1"/>
  <c r="AN129" i="1"/>
  <c r="AM129" i="1"/>
  <c r="AL129" i="1"/>
  <c r="AJ129" i="1"/>
  <c r="AH129" i="1"/>
  <c r="AF129" i="1"/>
  <c r="AD129" i="1"/>
  <c r="AB129" i="1"/>
  <c r="Z129" i="1"/>
  <c r="X129" i="1"/>
  <c r="V129" i="1"/>
  <c r="T129" i="1"/>
  <c r="R129" i="1"/>
  <c r="Q129" i="1"/>
  <c r="P129" i="1"/>
  <c r="N129" i="1"/>
  <c r="EL128" i="1"/>
  <c r="EN128" i="1" s="1"/>
  <c r="EI128" i="1"/>
  <c r="EG128" i="1"/>
  <c r="EE128" i="1"/>
  <c r="EC128" i="1"/>
  <c r="EA128" i="1"/>
  <c r="DY128" i="1"/>
  <c r="DW128" i="1"/>
  <c r="DU128" i="1"/>
  <c r="DS128" i="1"/>
  <c r="DQ128" i="1"/>
  <c r="DO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EL127" i="1"/>
  <c r="EN127" i="1" s="1"/>
  <c r="EI127" i="1"/>
  <c r="EG127" i="1"/>
  <c r="EG126" i="1" s="1"/>
  <c r="EE127" i="1"/>
  <c r="EE126" i="1" s="1"/>
  <c r="EC127" i="1"/>
  <c r="EC126" i="1" s="1"/>
  <c r="EA127" i="1"/>
  <c r="EA126" i="1" s="1"/>
  <c r="DY127" i="1"/>
  <c r="DY126" i="1" s="1"/>
  <c r="DW127" i="1"/>
  <c r="DW126" i="1" s="1"/>
  <c r="DU127" i="1"/>
  <c r="DU126" i="1" s="1"/>
  <c r="DS127" i="1"/>
  <c r="DS126" i="1" s="1"/>
  <c r="DQ127" i="1"/>
  <c r="DQ126" i="1" s="1"/>
  <c r="DO127" i="1"/>
  <c r="DM127" i="1"/>
  <c r="DM126" i="1" s="1"/>
  <c r="DK127" i="1"/>
  <c r="DK126" i="1" s="1"/>
  <c r="DI127" i="1"/>
  <c r="DI126" i="1" s="1"/>
  <c r="DG127" i="1"/>
  <c r="DG126" i="1" s="1"/>
  <c r="DE127" i="1"/>
  <c r="DE126" i="1" s="1"/>
  <c r="DC127" i="1"/>
  <c r="DC126" i="1" s="1"/>
  <c r="DA127" i="1"/>
  <c r="DA126" i="1" s="1"/>
  <c r="CY127" i="1"/>
  <c r="CW127" i="1"/>
  <c r="CW126" i="1" s="1"/>
  <c r="CU127" i="1"/>
  <c r="CU126" i="1" s="1"/>
  <c r="CS127" i="1"/>
  <c r="CS126" i="1" s="1"/>
  <c r="CQ127" i="1"/>
  <c r="CO127" i="1"/>
  <c r="CO126" i="1" s="1"/>
  <c r="CM127" i="1"/>
  <c r="CM126" i="1" s="1"/>
  <c r="CK127" i="1"/>
  <c r="CK126" i="1" s="1"/>
  <c r="CI127" i="1"/>
  <c r="CI126" i="1" s="1"/>
  <c r="CG127" i="1"/>
  <c r="CG126" i="1" s="1"/>
  <c r="CE127" i="1"/>
  <c r="CE126" i="1" s="1"/>
  <c r="CC127" i="1"/>
  <c r="CC126" i="1" s="1"/>
  <c r="CA127" i="1"/>
  <c r="BY127" i="1"/>
  <c r="BY126" i="1" s="1"/>
  <c r="BW127" i="1"/>
  <c r="BW126" i="1" s="1"/>
  <c r="BU127" i="1"/>
  <c r="BU126" i="1" s="1"/>
  <c r="BS127" i="1"/>
  <c r="BQ127" i="1"/>
  <c r="BQ126" i="1" s="1"/>
  <c r="BO127" i="1"/>
  <c r="BO126" i="1" s="1"/>
  <c r="BM127" i="1"/>
  <c r="BM126" i="1" s="1"/>
  <c r="BK127" i="1"/>
  <c r="BK126" i="1" s="1"/>
  <c r="BI127" i="1"/>
  <c r="BI126" i="1" s="1"/>
  <c r="BG127" i="1"/>
  <c r="BE127" i="1"/>
  <c r="BE126" i="1" s="1"/>
  <c r="BC127" i="1"/>
  <c r="BC126" i="1" s="1"/>
  <c r="BA127" i="1"/>
  <c r="BA126" i="1" s="1"/>
  <c r="AY127" i="1"/>
  <c r="AY126" i="1" s="1"/>
  <c r="AW127" i="1"/>
  <c r="AW126" i="1" s="1"/>
  <c r="AU127" i="1"/>
  <c r="AS127" i="1"/>
  <c r="AS126" i="1" s="1"/>
  <c r="AQ127" i="1"/>
  <c r="AQ126" i="1" s="1"/>
  <c r="AO127" i="1"/>
  <c r="AO126" i="1" s="1"/>
  <c r="AM127" i="1"/>
  <c r="AM126" i="1" s="1"/>
  <c r="AK127" i="1"/>
  <c r="AK126" i="1" s="1"/>
  <c r="AI127" i="1"/>
  <c r="AI126" i="1" s="1"/>
  <c r="AG127" i="1"/>
  <c r="AG126" i="1" s="1"/>
  <c r="AE127" i="1"/>
  <c r="AC127" i="1"/>
  <c r="AC126" i="1" s="1"/>
  <c r="AA127" i="1"/>
  <c r="Y127" i="1"/>
  <c r="Y126" i="1" s="1"/>
  <c r="W127" i="1"/>
  <c r="W126" i="1" s="1"/>
  <c r="U127" i="1"/>
  <c r="U126" i="1" s="1"/>
  <c r="S127" i="1"/>
  <c r="S126" i="1" s="1"/>
  <c r="Q127" i="1"/>
  <c r="Q126" i="1" s="1"/>
  <c r="O127" i="1"/>
  <c r="EL126" i="1"/>
  <c r="EI126" i="1"/>
  <c r="EH126" i="1"/>
  <c r="EF126" i="1"/>
  <c r="ED126" i="1"/>
  <c r="EB126" i="1"/>
  <c r="DZ126" i="1"/>
  <c r="DX126" i="1"/>
  <c r="DV126" i="1"/>
  <c r="DT126" i="1"/>
  <c r="DR126" i="1"/>
  <c r="DP126" i="1"/>
  <c r="DO126" i="1"/>
  <c r="DN126" i="1"/>
  <c r="DL126" i="1"/>
  <c r="DJ126" i="1"/>
  <c r="DH126" i="1"/>
  <c r="DF126" i="1"/>
  <c r="DD126" i="1"/>
  <c r="DB126" i="1"/>
  <c r="CZ126" i="1"/>
  <c r="CY126" i="1"/>
  <c r="CX126" i="1"/>
  <c r="CV126" i="1"/>
  <c r="CT126" i="1"/>
  <c r="CR126" i="1"/>
  <c r="CQ126" i="1"/>
  <c r="CP126" i="1"/>
  <c r="CN126" i="1"/>
  <c r="CL126" i="1"/>
  <c r="CJ126" i="1"/>
  <c r="CH126" i="1"/>
  <c r="CF126" i="1"/>
  <c r="CD126" i="1"/>
  <c r="CB126" i="1"/>
  <c r="CA126" i="1"/>
  <c r="BZ126" i="1"/>
  <c r="BX126" i="1"/>
  <c r="BV126" i="1"/>
  <c r="BT126" i="1"/>
  <c r="BS126" i="1"/>
  <c r="BR126" i="1"/>
  <c r="BP126" i="1"/>
  <c r="BN126" i="1"/>
  <c r="BL126" i="1"/>
  <c r="BJ126" i="1"/>
  <c r="BH126" i="1"/>
  <c r="BG126" i="1"/>
  <c r="BF126" i="1"/>
  <c r="BD126" i="1"/>
  <c r="BB126" i="1"/>
  <c r="AZ126" i="1"/>
  <c r="AX126" i="1"/>
  <c r="AV126" i="1"/>
  <c r="AU126" i="1"/>
  <c r="AT126" i="1"/>
  <c r="AR126" i="1"/>
  <c r="AP126" i="1"/>
  <c r="AN126" i="1"/>
  <c r="AL126" i="1"/>
  <c r="AJ126" i="1"/>
  <c r="AH126" i="1"/>
  <c r="AF126" i="1"/>
  <c r="AE126" i="1"/>
  <c r="AD126" i="1"/>
  <c r="AB126" i="1"/>
  <c r="AA126" i="1"/>
  <c r="Z126" i="1"/>
  <c r="X126" i="1"/>
  <c r="V126" i="1"/>
  <c r="T126" i="1"/>
  <c r="R126" i="1"/>
  <c r="P126" i="1"/>
  <c r="O126" i="1"/>
  <c r="N126" i="1"/>
  <c r="EI125" i="1"/>
  <c r="EG125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X125" i="1"/>
  <c r="Y125" i="1" s="1"/>
  <c r="W125" i="1"/>
  <c r="U125" i="1"/>
  <c r="S125" i="1"/>
  <c r="Q125" i="1"/>
  <c r="O125" i="1"/>
  <c r="EL124" i="1"/>
  <c r="EN124" i="1" s="1"/>
  <c r="EI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EL123" i="1"/>
  <c r="EN123" i="1" s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EL122" i="1"/>
  <c r="EN122" i="1" s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EN121" i="1"/>
  <c r="EL121" i="1"/>
  <c r="EI121" i="1"/>
  <c r="EI119" i="1" s="1"/>
  <c r="EG121" i="1"/>
  <c r="EE121" i="1"/>
  <c r="EE119" i="1" s="1"/>
  <c r="EC121" i="1"/>
  <c r="EA121" i="1"/>
  <c r="DY121" i="1"/>
  <c r="DW121" i="1"/>
  <c r="DU121" i="1"/>
  <c r="DS121" i="1"/>
  <c r="DS119" i="1" s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E119" i="1" s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G119" i="1" s="1"/>
  <c r="BE121" i="1"/>
  <c r="BC121" i="1"/>
  <c r="BA121" i="1"/>
  <c r="AY121" i="1"/>
  <c r="AY119" i="1" s="1"/>
  <c r="AW121" i="1"/>
  <c r="AU121" i="1"/>
  <c r="AU119" i="1" s="1"/>
  <c r="AS121" i="1"/>
  <c r="AQ121" i="1"/>
  <c r="AO121" i="1"/>
  <c r="AM121" i="1"/>
  <c r="AK121" i="1"/>
  <c r="AI121" i="1"/>
  <c r="AI119" i="1" s="1"/>
  <c r="AG121" i="1"/>
  <c r="AE121" i="1"/>
  <c r="AE119" i="1" s="1"/>
  <c r="AC121" i="1"/>
  <c r="AA121" i="1"/>
  <c r="Y121" i="1"/>
  <c r="W121" i="1"/>
  <c r="U121" i="1"/>
  <c r="S121" i="1"/>
  <c r="S119" i="1" s="1"/>
  <c r="Q121" i="1"/>
  <c r="O121" i="1"/>
  <c r="EI120" i="1"/>
  <c r="EG120" i="1"/>
  <c r="EE120" i="1"/>
  <c r="EC120" i="1"/>
  <c r="EC119" i="1" s="1"/>
  <c r="EA120" i="1"/>
  <c r="DY120" i="1"/>
  <c r="DW120" i="1"/>
  <c r="DU120" i="1"/>
  <c r="DU119" i="1" s="1"/>
  <c r="DS120" i="1"/>
  <c r="DQ120" i="1"/>
  <c r="DO120" i="1"/>
  <c r="DM120" i="1"/>
  <c r="DM119" i="1" s="1"/>
  <c r="DK120" i="1"/>
  <c r="DI120" i="1"/>
  <c r="DG120" i="1"/>
  <c r="DE120" i="1"/>
  <c r="DE119" i="1" s="1"/>
  <c r="DC120" i="1"/>
  <c r="DA120" i="1"/>
  <c r="CY120" i="1"/>
  <c r="CW120" i="1"/>
  <c r="CW119" i="1" s="1"/>
  <c r="CU120" i="1"/>
  <c r="CS120" i="1"/>
  <c r="CQ120" i="1"/>
  <c r="CO120" i="1"/>
  <c r="CO119" i="1" s="1"/>
  <c r="CM120" i="1"/>
  <c r="CK120" i="1"/>
  <c r="CI120" i="1"/>
  <c r="CG120" i="1"/>
  <c r="CG119" i="1" s="1"/>
  <c r="CE120" i="1"/>
  <c r="CC120" i="1"/>
  <c r="CA120" i="1"/>
  <c r="BY120" i="1"/>
  <c r="BY119" i="1" s="1"/>
  <c r="BW120" i="1"/>
  <c r="BU120" i="1"/>
  <c r="BS120" i="1"/>
  <c r="BQ120" i="1"/>
  <c r="BQ119" i="1" s="1"/>
  <c r="BO120" i="1"/>
  <c r="BM120" i="1"/>
  <c r="BK120" i="1"/>
  <c r="BI120" i="1"/>
  <c r="BI119" i="1" s="1"/>
  <c r="BG120" i="1"/>
  <c r="BD120" i="1"/>
  <c r="BC120" i="1"/>
  <c r="BA120" i="1"/>
  <c r="BA119" i="1" s="1"/>
  <c r="AY120" i="1"/>
  <c r="AW120" i="1"/>
  <c r="AU120" i="1"/>
  <c r="AS120" i="1"/>
  <c r="AS119" i="1" s="1"/>
  <c r="AQ120" i="1"/>
  <c r="AO120" i="1"/>
  <c r="AM120" i="1"/>
  <c r="AK120" i="1"/>
  <c r="AK119" i="1" s="1"/>
  <c r="AI120" i="1"/>
  <c r="AG120" i="1"/>
  <c r="AE120" i="1"/>
  <c r="AC120" i="1"/>
  <c r="AC119" i="1" s="1"/>
  <c r="AA120" i="1"/>
  <c r="Y120" i="1"/>
  <c r="W120" i="1"/>
  <c r="U120" i="1"/>
  <c r="U119" i="1" s="1"/>
  <c r="S120" i="1"/>
  <c r="Q120" i="1"/>
  <c r="O120" i="1"/>
  <c r="EH119" i="1"/>
  <c r="EF119" i="1"/>
  <c r="ED119" i="1"/>
  <c r="EB119" i="1"/>
  <c r="DZ119" i="1"/>
  <c r="DX119" i="1"/>
  <c r="DV119" i="1"/>
  <c r="DT119" i="1"/>
  <c r="DR119" i="1"/>
  <c r="DP119" i="1"/>
  <c r="DN119" i="1"/>
  <c r="DL119" i="1"/>
  <c r="DJ119" i="1"/>
  <c r="DH119" i="1"/>
  <c r="DF119" i="1"/>
  <c r="DD119" i="1"/>
  <c r="DB119" i="1"/>
  <c r="CZ119" i="1"/>
  <c r="CX119" i="1"/>
  <c r="CV119" i="1"/>
  <c r="CT119" i="1"/>
  <c r="CR119" i="1"/>
  <c r="CP119" i="1"/>
  <c r="CN119" i="1"/>
  <c r="CM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B119" i="1"/>
  <c r="AZ119" i="1"/>
  <c r="AX119" i="1"/>
  <c r="AV119" i="1"/>
  <c r="AT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N119" i="1"/>
  <c r="EL118" i="1"/>
  <c r="EN118" i="1" s="1"/>
  <c r="EI118" i="1"/>
  <c r="EG118" i="1"/>
  <c r="EE118" i="1"/>
  <c r="EC118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EL117" i="1"/>
  <c r="EN117" i="1" s="1"/>
  <c r="EI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EL116" i="1"/>
  <c r="EN116" i="1" s="1"/>
  <c r="EI116" i="1"/>
  <c r="EG116" i="1"/>
  <c r="EE116" i="1"/>
  <c r="EC116" i="1"/>
  <c r="EA116" i="1"/>
  <c r="DY116" i="1"/>
  <c r="DW116" i="1"/>
  <c r="DU116" i="1"/>
  <c r="DS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EL115" i="1"/>
  <c r="EN115" i="1" s="1"/>
  <c r="EI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EL114" i="1"/>
  <c r="EN114" i="1" s="1"/>
  <c r="EI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EL113" i="1"/>
  <c r="EN113" i="1" s="1"/>
  <c r="EI113" i="1"/>
  <c r="EG113" i="1"/>
  <c r="EE113" i="1"/>
  <c r="EC113" i="1"/>
  <c r="EC112" i="1" s="1"/>
  <c r="EA113" i="1"/>
  <c r="DY113" i="1"/>
  <c r="DW113" i="1"/>
  <c r="DU113" i="1"/>
  <c r="DU112" i="1" s="1"/>
  <c r="DS113" i="1"/>
  <c r="DQ113" i="1"/>
  <c r="DO113" i="1"/>
  <c r="DM113" i="1"/>
  <c r="DM112" i="1" s="1"/>
  <c r="DK113" i="1"/>
  <c r="DI113" i="1"/>
  <c r="DI112" i="1" s="1"/>
  <c r="DG113" i="1"/>
  <c r="DE113" i="1"/>
  <c r="DE112" i="1" s="1"/>
  <c r="DC113" i="1"/>
  <c r="DA113" i="1"/>
  <c r="CY113" i="1"/>
  <c r="CW113" i="1"/>
  <c r="CW112" i="1" s="1"/>
  <c r="CU113" i="1"/>
  <c r="CS113" i="1"/>
  <c r="CS112" i="1" s="1"/>
  <c r="CQ113" i="1"/>
  <c r="CO113" i="1"/>
  <c r="CO112" i="1" s="1"/>
  <c r="CM113" i="1"/>
  <c r="CK113" i="1"/>
  <c r="CI113" i="1"/>
  <c r="CG113" i="1"/>
  <c r="CG112" i="1" s="1"/>
  <c r="CE113" i="1"/>
  <c r="CC113" i="1"/>
  <c r="CC112" i="1" s="1"/>
  <c r="CA113" i="1"/>
  <c r="BY113" i="1"/>
  <c r="BY112" i="1" s="1"/>
  <c r="BW113" i="1"/>
  <c r="BU113" i="1"/>
  <c r="BS113" i="1"/>
  <c r="BQ113" i="1"/>
  <c r="BQ112" i="1" s="1"/>
  <c r="BO113" i="1"/>
  <c r="BM113" i="1"/>
  <c r="BK113" i="1"/>
  <c r="BI113" i="1"/>
  <c r="BI112" i="1" s="1"/>
  <c r="BG113" i="1"/>
  <c r="BE113" i="1"/>
  <c r="BC113" i="1"/>
  <c r="BA113" i="1"/>
  <c r="BA112" i="1" s="1"/>
  <c r="AY113" i="1"/>
  <c r="AW113" i="1"/>
  <c r="AW112" i="1" s="1"/>
  <c r="AU113" i="1"/>
  <c r="AS113" i="1"/>
  <c r="AS112" i="1" s="1"/>
  <c r="AQ113" i="1"/>
  <c r="AO113" i="1"/>
  <c r="AM113" i="1"/>
  <c r="AK113" i="1"/>
  <c r="AK112" i="1" s="1"/>
  <c r="AI113" i="1"/>
  <c r="AG113" i="1"/>
  <c r="AG112" i="1" s="1"/>
  <c r="AE113" i="1"/>
  <c r="AC113" i="1"/>
  <c r="AC112" i="1" s="1"/>
  <c r="AA113" i="1"/>
  <c r="Y113" i="1"/>
  <c r="W113" i="1"/>
  <c r="U113" i="1"/>
  <c r="U112" i="1" s="1"/>
  <c r="S113" i="1"/>
  <c r="Q113" i="1"/>
  <c r="Q112" i="1" s="1"/>
  <c r="O113" i="1"/>
  <c r="EL112" i="1"/>
  <c r="EH112" i="1"/>
  <c r="EF112" i="1"/>
  <c r="ED112" i="1"/>
  <c r="EB112" i="1"/>
  <c r="DZ112" i="1"/>
  <c r="DY112" i="1"/>
  <c r="DX112" i="1"/>
  <c r="DV112" i="1"/>
  <c r="DT112" i="1"/>
  <c r="DR112" i="1"/>
  <c r="DP112" i="1"/>
  <c r="DN112" i="1"/>
  <c r="DL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M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EL111" i="1"/>
  <c r="EN111" i="1" s="1"/>
  <c r="EI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EN110" i="1"/>
  <c r="EL110" i="1"/>
  <c r="EI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EM110" i="1" s="1"/>
  <c r="EL109" i="1"/>
  <c r="EN109" i="1" s="1"/>
  <c r="EI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EL108" i="1"/>
  <c r="EN108" i="1" s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EL107" i="1"/>
  <c r="EN107" i="1" s="1"/>
  <c r="EK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EL106" i="1"/>
  <c r="EN106" i="1" s="1"/>
  <c r="EK106" i="1"/>
  <c r="EI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EL105" i="1"/>
  <c r="EN105" i="1" s="1"/>
  <c r="EK105" i="1"/>
  <c r="EI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EL104" i="1"/>
  <c r="EN104" i="1" s="1"/>
  <c r="EK104" i="1"/>
  <c r="EI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EN103" i="1"/>
  <c r="EL103" i="1"/>
  <c r="EK103" i="1"/>
  <c r="EI103" i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EL102" i="1"/>
  <c r="EN102" i="1" s="1"/>
  <c r="EK102" i="1"/>
  <c r="EI102" i="1"/>
  <c r="EG102" i="1"/>
  <c r="EE102" i="1"/>
  <c r="EE82" i="1" s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EL101" i="1"/>
  <c r="EN101" i="1" s="1"/>
  <c r="EK101" i="1"/>
  <c r="EI101" i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EK100" i="1"/>
  <c r="EI100" i="1"/>
  <c r="EG100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R100" i="1"/>
  <c r="EL100" i="1" s="1"/>
  <c r="EN100" i="1" s="1"/>
  <c r="Q100" i="1"/>
  <c r="O100" i="1"/>
  <c r="EL99" i="1"/>
  <c r="EN99" i="1" s="1"/>
  <c r="EI99" i="1"/>
  <c r="EG99" i="1"/>
  <c r="EE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EL98" i="1"/>
  <c r="EN98" i="1" s="1"/>
  <c r="EI98" i="1"/>
  <c r="EG98" i="1"/>
  <c r="EE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EM97" i="1"/>
  <c r="EL97" i="1"/>
  <c r="EM96" i="1"/>
  <c r="EL96" i="1"/>
  <c r="EM95" i="1"/>
  <c r="EL95" i="1"/>
  <c r="EM94" i="1"/>
  <c r="EL94" i="1"/>
  <c r="EM93" i="1"/>
  <c r="EL93" i="1"/>
  <c r="EM92" i="1"/>
  <c r="EL92" i="1"/>
  <c r="EM91" i="1"/>
  <c r="EL91" i="1"/>
  <c r="EM90" i="1"/>
  <c r="EL90" i="1"/>
  <c r="EM89" i="1"/>
  <c r="EL89" i="1"/>
  <c r="EM88" i="1"/>
  <c r="EL88" i="1"/>
  <c r="EM87" i="1"/>
  <c r="EL87" i="1"/>
  <c r="EM86" i="1"/>
  <c r="EL86" i="1"/>
  <c r="EL85" i="1"/>
  <c r="EN85" i="1" s="1"/>
  <c r="EI85" i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EL84" i="1"/>
  <c r="EN84" i="1" s="1"/>
  <c r="EI84" i="1"/>
  <c r="EG84" i="1"/>
  <c r="EE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EL83" i="1"/>
  <c r="EN83" i="1" s="1"/>
  <c r="EI83" i="1"/>
  <c r="EG83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S82" i="1" s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EJ82" i="1"/>
  <c r="EH82" i="1"/>
  <c r="EF82" i="1"/>
  <c r="ED82" i="1"/>
  <c r="EB82" i="1"/>
  <c r="DZ82" i="1"/>
  <c r="DX82" i="1"/>
  <c r="DV82" i="1"/>
  <c r="DT82" i="1"/>
  <c r="DR82" i="1"/>
  <c r="DP82" i="1"/>
  <c r="DN82" i="1"/>
  <c r="DL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P82" i="1"/>
  <c r="N82" i="1"/>
  <c r="EL81" i="1"/>
  <c r="EN81" i="1" s="1"/>
  <c r="EI81" i="1"/>
  <c r="EG81" i="1"/>
  <c r="EE81" i="1"/>
  <c r="EC81" i="1"/>
  <c r="EA81" i="1"/>
  <c r="DY81" i="1"/>
  <c r="DW81" i="1"/>
  <c r="DW77" i="1" s="1"/>
  <c r="DU81" i="1"/>
  <c r="DS81" i="1"/>
  <c r="DQ81" i="1"/>
  <c r="DO81" i="1"/>
  <c r="DM81" i="1"/>
  <c r="DK81" i="1"/>
  <c r="DK77" i="1" s="1"/>
  <c r="DI81" i="1"/>
  <c r="DG81" i="1"/>
  <c r="DG77" i="1" s="1"/>
  <c r="DE81" i="1"/>
  <c r="DC81" i="1"/>
  <c r="DA81" i="1"/>
  <c r="CY81" i="1"/>
  <c r="CW81" i="1"/>
  <c r="CU81" i="1"/>
  <c r="CS81" i="1"/>
  <c r="CQ81" i="1"/>
  <c r="CQ77" i="1" s="1"/>
  <c r="CO81" i="1"/>
  <c r="CM81" i="1"/>
  <c r="CK81" i="1"/>
  <c r="CI81" i="1"/>
  <c r="CG81" i="1"/>
  <c r="CE81" i="1"/>
  <c r="CE77" i="1" s="1"/>
  <c r="CC81" i="1"/>
  <c r="CA81" i="1"/>
  <c r="CA77" i="1" s="1"/>
  <c r="BY81" i="1"/>
  <c r="BW81" i="1"/>
  <c r="BU81" i="1"/>
  <c r="BS81" i="1"/>
  <c r="BQ81" i="1"/>
  <c r="BO81" i="1"/>
  <c r="BM81" i="1"/>
  <c r="BK81" i="1"/>
  <c r="BK77" i="1" s="1"/>
  <c r="BI81" i="1"/>
  <c r="BG81" i="1"/>
  <c r="BE81" i="1"/>
  <c r="BC81" i="1"/>
  <c r="BA81" i="1"/>
  <c r="AY81" i="1"/>
  <c r="AY77" i="1" s="1"/>
  <c r="AW81" i="1"/>
  <c r="AU81" i="1"/>
  <c r="AU77" i="1" s="1"/>
  <c r="AS81" i="1"/>
  <c r="AQ81" i="1"/>
  <c r="AO81" i="1"/>
  <c r="AM81" i="1"/>
  <c r="AK81" i="1"/>
  <c r="AI81" i="1"/>
  <c r="AG81" i="1"/>
  <c r="AE81" i="1"/>
  <c r="AE77" i="1" s="1"/>
  <c r="AC81" i="1"/>
  <c r="AA81" i="1"/>
  <c r="Y81" i="1"/>
  <c r="W81" i="1"/>
  <c r="U81" i="1"/>
  <c r="S81" i="1"/>
  <c r="S77" i="1" s="1"/>
  <c r="Q81" i="1"/>
  <c r="O81" i="1"/>
  <c r="O77" i="1" s="1"/>
  <c r="EL80" i="1"/>
  <c r="EN80" i="1" s="1"/>
  <c r="EI80" i="1"/>
  <c r="EG80" i="1"/>
  <c r="EE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EL79" i="1"/>
  <c r="EN79" i="1" s="1"/>
  <c r="EI79" i="1"/>
  <c r="EG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EL78" i="1"/>
  <c r="EN78" i="1" s="1"/>
  <c r="EI78" i="1"/>
  <c r="EG78" i="1"/>
  <c r="EG77" i="1" s="1"/>
  <c r="EE78" i="1"/>
  <c r="EC78" i="1"/>
  <c r="EA78" i="1"/>
  <c r="DY78" i="1"/>
  <c r="DY77" i="1" s="1"/>
  <c r="DW78" i="1"/>
  <c r="DU78" i="1"/>
  <c r="DS78" i="1"/>
  <c r="DQ78" i="1"/>
  <c r="DQ77" i="1" s="1"/>
  <c r="DO78" i="1"/>
  <c r="DM78" i="1"/>
  <c r="DK78" i="1"/>
  <c r="DI78" i="1"/>
  <c r="DI77" i="1" s="1"/>
  <c r="DG78" i="1"/>
  <c r="DE78" i="1"/>
  <c r="DC78" i="1"/>
  <c r="DA78" i="1"/>
  <c r="DA77" i="1" s="1"/>
  <c r="CY78" i="1"/>
  <c r="CW78" i="1"/>
  <c r="CU78" i="1"/>
  <c r="CS78" i="1"/>
  <c r="CS77" i="1" s="1"/>
  <c r="CQ78" i="1"/>
  <c r="CO78" i="1"/>
  <c r="CM78" i="1"/>
  <c r="CK78" i="1"/>
  <c r="CK77" i="1" s="1"/>
  <c r="CI78" i="1"/>
  <c r="CG78" i="1"/>
  <c r="CE78" i="1"/>
  <c r="CC78" i="1"/>
  <c r="CC77" i="1" s="1"/>
  <c r="CA78" i="1"/>
  <c r="BY78" i="1"/>
  <c r="BW78" i="1"/>
  <c r="BU78" i="1"/>
  <c r="BU77" i="1" s="1"/>
  <c r="BS78" i="1"/>
  <c r="BQ78" i="1"/>
  <c r="BO78" i="1"/>
  <c r="BM78" i="1"/>
  <c r="BM77" i="1" s="1"/>
  <c r="BK78" i="1"/>
  <c r="BI78" i="1"/>
  <c r="BG78" i="1"/>
  <c r="BE78" i="1"/>
  <c r="BE77" i="1" s="1"/>
  <c r="BC78" i="1"/>
  <c r="BA78" i="1"/>
  <c r="AY78" i="1"/>
  <c r="AW78" i="1"/>
  <c r="AW77" i="1" s="1"/>
  <c r="AU78" i="1"/>
  <c r="AS78" i="1"/>
  <c r="AQ78" i="1"/>
  <c r="AO78" i="1"/>
  <c r="AO77" i="1" s="1"/>
  <c r="AM78" i="1"/>
  <c r="AK78" i="1"/>
  <c r="AI78" i="1"/>
  <c r="AG78" i="1"/>
  <c r="AG77" i="1" s="1"/>
  <c r="AE78" i="1"/>
  <c r="AC78" i="1"/>
  <c r="AA78" i="1"/>
  <c r="Y78" i="1"/>
  <c r="Y77" i="1" s="1"/>
  <c r="W78" i="1"/>
  <c r="U78" i="1"/>
  <c r="S78" i="1"/>
  <c r="Q78" i="1"/>
  <c r="Q77" i="1" s="1"/>
  <c r="O78" i="1"/>
  <c r="EH77" i="1"/>
  <c r="EF77" i="1"/>
  <c r="ED77" i="1"/>
  <c r="EB77" i="1"/>
  <c r="EA77" i="1"/>
  <c r="DZ77" i="1"/>
  <c r="DX77" i="1"/>
  <c r="DV77" i="1"/>
  <c r="DT77" i="1"/>
  <c r="DR77" i="1"/>
  <c r="DP77" i="1"/>
  <c r="DN77" i="1"/>
  <c r="DL77" i="1"/>
  <c r="DJ77" i="1"/>
  <c r="DH77" i="1"/>
  <c r="DF77" i="1"/>
  <c r="DD77" i="1"/>
  <c r="DB77" i="1"/>
  <c r="CZ77" i="1"/>
  <c r="CX77" i="1"/>
  <c r="CV77" i="1"/>
  <c r="CU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O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I77" i="1"/>
  <c r="AH77" i="1"/>
  <c r="AF77" i="1"/>
  <c r="AD77" i="1"/>
  <c r="AB77" i="1"/>
  <c r="Z77" i="1"/>
  <c r="X77" i="1"/>
  <c r="V77" i="1"/>
  <c r="T77" i="1"/>
  <c r="R77" i="1"/>
  <c r="P77" i="1"/>
  <c r="N77" i="1"/>
  <c r="EL76" i="1"/>
  <c r="EI76" i="1"/>
  <c r="EI75" i="1" s="1"/>
  <c r="EG76" i="1"/>
  <c r="EE76" i="1"/>
  <c r="EE75" i="1" s="1"/>
  <c r="EC76" i="1"/>
  <c r="EC75" i="1" s="1"/>
  <c r="EA76" i="1"/>
  <c r="EA75" i="1" s="1"/>
  <c r="DY76" i="1"/>
  <c r="DY75" i="1" s="1"/>
  <c r="DW76" i="1"/>
  <c r="DU76" i="1"/>
  <c r="DU75" i="1" s="1"/>
  <c r="DS76" i="1"/>
  <c r="DS75" i="1" s="1"/>
  <c r="DQ76" i="1"/>
  <c r="DQ75" i="1" s="1"/>
  <c r="DO76" i="1"/>
  <c r="DO75" i="1" s="1"/>
  <c r="DM76" i="1"/>
  <c r="DM75" i="1" s="1"/>
  <c r="DK76" i="1"/>
  <c r="DK75" i="1" s="1"/>
  <c r="DI76" i="1"/>
  <c r="DG76" i="1"/>
  <c r="DG75" i="1" s="1"/>
  <c r="DE76" i="1"/>
  <c r="DE75" i="1" s="1"/>
  <c r="DC76" i="1"/>
  <c r="DC75" i="1" s="1"/>
  <c r="DA76" i="1"/>
  <c r="CY76" i="1"/>
  <c r="CY75" i="1" s="1"/>
  <c r="CW76" i="1"/>
  <c r="CW75" i="1" s="1"/>
  <c r="CU76" i="1"/>
  <c r="CU75" i="1" s="1"/>
  <c r="CS76" i="1"/>
  <c r="CS75" i="1" s="1"/>
  <c r="CQ76" i="1"/>
  <c r="CQ75" i="1" s="1"/>
  <c r="CO76" i="1"/>
  <c r="CO75" i="1" s="1"/>
  <c r="CM76" i="1"/>
  <c r="CK76" i="1"/>
  <c r="CK75" i="1" s="1"/>
  <c r="CI76" i="1"/>
  <c r="CI75" i="1" s="1"/>
  <c r="CG76" i="1"/>
  <c r="CG75" i="1" s="1"/>
  <c r="CE76" i="1"/>
  <c r="CE75" i="1" s="1"/>
  <c r="CC76" i="1"/>
  <c r="CA76" i="1"/>
  <c r="CA75" i="1" s="1"/>
  <c r="BY76" i="1"/>
  <c r="BY75" i="1" s="1"/>
  <c r="BW76" i="1"/>
  <c r="BW75" i="1" s="1"/>
  <c r="BU76" i="1"/>
  <c r="BU75" i="1" s="1"/>
  <c r="BS76" i="1"/>
  <c r="BS75" i="1" s="1"/>
  <c r="BQ76" i="1"/>
  <c r="BQ75" i="1" s="1"/>
  <c r="BO76" i="1"/>
  <c r="BO75" i="1" s="1"/>
  <c r="BM76" i="1"/>
  <c r="BM75" i="1" s="1"/>
  <c r="BK76" i="1"/>
  <c r="BK75" i="1" s="1"/>
  <c r="BI76" i="1"/>
  <c r="BI75" i="1" s="1"/>
  <c r="BG76" i="1"/>
  <c r="BE76" i="1"/>
  <c r="BC76" i="1"/>
  <c r="BC75" i="1" s="1"/>
  <c r="BA76" i="1"/>
  <c r="BA75" i="1" s="1"/>
  <c r="AY76" i="1"/>
  <c r="AW76" i="1"/>
  <c r="AU76" i="1"/>
  <c r="AU75" i="1" s="1"/>
  <c r="AS76" i="1"/>
  <c r="AS75" i="1" s="1"/>
  <c r="AQ76" i="1"/>
  <c r="AO76" i="1"/>
  <c r="AO75" i="1" s="1"/>
  <c r="AM76" i="1"/>
  <c r="AM75" i="1" s="1"/>
  <c r="AK76" i="1"/>
  <c r="AK75" i="1" s="1"/>
  <c r="AI76" i="1"/>
  <c r="AI75" i="1" s="1"/>
  <c r="AG76" i="1"/>
  <c r="AG75" i="1" s="1"/>
  <c r="AE76" i="1"/>
  <c r="AE75" i="1" s="1"/>
  <c r="AC76" i="1"/>
  <c r="AC75" i="1" s="1"/>
  <c r="AA76" i="1"/>
  <c r="AA75" i="1" s="1"/>
  <c r="Y76" i="1"/>
  <c r="W76" i="1"/>
  <c r="W75" i="1" s="1"/>
  <c r="U76" i="1"/>
  <c r="U75" i="1" s="1"/>
  <c r="S76" i="1"/>
  <c r="S75" i="1" s="1"/>
  <c r="Q76" i="1"/>
  <c r="Q75" i="1" s="1"/>
  <c r="O76" i="1"/>
  <c r="EM76" i="1" s="1"/>
  <c r="EM75" i="1" s="1"/>
  <c r="EH75" i="1"/>
  <c r="EG75" i="1"/>
  <c r="EF75" i="1"/>
  <c r="ED75" i="1"/>
  <c r="EB75" i="1"/>
  <c r="DZ75" i="1"/>
  <c r="DX75" i="1"/>
  <c r="DW75" i="1"/>
  <c r="DV75" i="1"/>
  <c r="DT75" i="1"/>
  <c r="DR75" i="1"/>
  <c r="DP75" i="1"/>
  <c r="DN75" i="1"/>
  <c r="DL75" i="1"/>
  <c r="DJ75" i="1"/>
  <c r="DI75" i="1"/>
  <c r="DH75" i="1"/>
  <c r="DF75" i="1"/>
  <c r="DD75" i="1"/>
  <c r="DB75" i="1"/>
  <c r="DA75" i="1"/>
  <c r="CZ75" i="1"/>
  <c r="CX75" i="1"/>
  <c r="CV75" i="1"/>
  <c r="CT75" i="1"/>
  <c r="CR75" i="1"/>
  <c r="CP75" i="1"/>
  <c r="CN75" i="1"/>
  <c r="CM75" i="1"/>
  <c r="CL75" i="1"/>
  <c r="CJ75" i="1"/>
  <c r="CH75" i="1"/>
  <c r="CF75" i="1"/>
  <c r="CD75" i="1"/>
  <c r="CC75" i="1"/>
  <c r="CB75" i="1"/>
  <c r="BZ75" i="1"/>
  <c r="BX75" i="1"/>
  <c r="BV75" i="1"/>
  <c r="BT75" i="1"/>
  <c r="BR75" i="1"/>
  <c r="BP75" i="1"/>
  <c r="BN75" i="1"/>
  <c r="BL75" i="1"/>
  <c r="BJ75" i="1"/>
  <c r="BH75" i="1"/>
  <c r="BG75" i="1"/>
  <c r="BF75" i="1"/>
  <c r="BE75" i="1"/>
  <c r="BD75" i="1"/>
  <c r="BB75" i="1"/>
  <c r="AZ75" i="1"/>
  <c r="AY75" i="1"/>
  <c r="AX75" i="1"/>
  <c r="AW75" i="1"/>
  <c r="AV75" i="1"/>
  <c r="AT75" i="1"/>
  <c r="AR75" i="1"/>
  <c r="AQ75" i="1"/>
  <c r="AP75" i="1"/>
  <c r="AN75" i="1"/>
  <c r="AL75" i="1"/>
  <c r="AJ75" i="1"/>
  <c r="AH75" i="1"/>
  <c r="AF75" i="1"/>
  <c r="AD75" i="1"/>
  <c r="AB75" i="1"/>
  <c r="Z75" i="1"/>
  <c r="Y75" i="1"/>
  <c r="X75" i="1"/>
  <c r="V75" i="1"/>
  <c r="T75" i="1"/>
  <c r="R75" i="1"/>
  <c r="P75" i="1"/>
  <c r="N75" i="1"/>
  <c r="EL74" i="1"/>
  <c r="EN74" i="1" s="1"/>
  <c r="EI74" i="1"/>
  <c r="EG74" i="1"/>
  <c r="EE74" i="1"/>
  <c r="EC74" i="1"/>
  <c r="EC72" i="1" s="1"/>
  <c r="EA74" i="1"/>
  <c r="DY74" i="1"/>
  <c r="DY72" i="1" s="1"/>
  <c r="DW74" i="1"/>
  <c r="DU74" i="1"/>
  <c r="DU72" i="1" s="1"/>
  <c r="DS74" i="1"/>
  <c r="DQ74" i="1"/>
  <c r="DO74" i="1"/>
  <c r="DM74" i="1"/>
  <c r="DM72" i="1" s="1"/>
  <c r="DK74" i="1"/>
  <c r="DI74" i="1"/>
  <c r="DG74" i="1"/>
  <c r="DE74" i="1"/>
  <c r="DE72" i="1" s="1"/>
  <c r="DC74" i="1"/>
  <c r="DA74" i="1"/>
  <c r="CY74" i="1"/>
  <c r="CW74" i="1"/>
  <c r="CU74" i="1"/>
  <c r="CS74" i="1"/>
  <c r="CS72" i="1" s="1"/>
  <c r="CQ74" i="1"/>
  <c r="CO74" i="1"/>
  <c r="CO72" i="1" s="1"/>
  <c r="CM74" i="1"/>
  <c r="CK74" i="1"/>
  <c r="CI74" i="1"/>
  <c r="CG74" i="1"/>
  <c r="CG72" i="1" s="1"/>
  <c r="CE74" i="1"/>
  <c r="CC74" i="1"/>
  <c r="CA74" i="1"/>
  <c r="BY74" i="1"/>
  <c r="BW74" i="1"/>
  <c r="BU74" i="1"/>
  <c r="BS74" i="1"/>
  <c r="BQ74" i="1"/>
  <c r="BQ72" i="1" s="1"/>
  <c r="BO74" i="1"/>
  <c r="BM74" i="1"/>
  <c r="BM72" i="1" s="1"/>
  <c r="BK74" i="1"/>
  <c r="BI74" i="1"/>
  <c r="BI72" i="1" s="1"/>
  <c r="BG74" i="1"/>
  <c r="BE74" i="1"/>
  <c r="BC74" i="1"/>
  <c r="BA74" i="1"/>
  <c r="BA72" i="1" s="1"/>
  <c r="AY74" i="1"/>
  <c r="AW74" i="1"/>
  <c r="AW72" i="1" s="1"/>
  <c r="AU74" i="1"/>
  <c r="AS74" i="1"/>
  <c r="AQ74" i="1"/>
  <c r="AO74" i="1"/>
  <c r="AO72" i="1" s="1"/>
  <c r="AM74" i="1"/>
  <c r="AK74" i="1"/>
  <c r="AK72" i="1" s="1"/>
  <c r="AI74" i="1"/>
  <c r="AG74" i="1"/>
  <c r="AE74" i="1"/>
  <c r="AC74" i="1"/>
  <c r="AA74" i="1"/>
  <c r="Y74" i="1"/>
  <c r="W74" i="1"/>
  <c r="U74" i="1"/>
  <c r="U72" i="1" s="1"/>
  <c r="S74" i="1"/>
  <c r="Q74" i="1"/>
  <c r="Q72" i="1" s="1"/>
  <c r="O74" i="1"/>
  <c r="EI73" i="1"/>
  <c r="EG73" i="1"/>
  <c r="EE73" i="1"/>
  <c r="EE72" i="1" s="1"/>
  <c r="EC73" i="1"/>
  <c r="EA73" i="1"/>
  <c r="DY73" i="1"/>
  <c r="DW73" i="1"/>
  <c r="DW72" i="1" s="1"/>
  <c r="DU73" i="1"/>
  <c r="DS73" i="1"/>
  <c r="DQ73" i="1"/>
  <c r="DO73" i="1"/>
  <c r="DO72" i="1" s="1"/>
  <c r="DM73" i="1"/>
  <c r="DK73" i="1"/>
  <c r="DI73" i="1"/>
  <c r="DG73" i="1"/>
  <c r="DG72" i="1" s="1"/>
  <c r="DE73" i="1"/>
  <c r="DC73" i="1"/>
  <c r="DA73" i="1"/>
  <c r="CY73" i="1"/>
  <c r="CY72" i="1" s="1"/>
  <c r="CW73" i="1"/>
  <c r="CU73" i="1"/>
  <c r="CS73" i="1"/>
  <c r="CQ73" i="1"/>
  <c r="CQ72" i="1" s="1"/>
  <c r="CO73" i="1"/>
  <c r="CM73" i="1"/>
  <c r="CK73" i="1"/>
  <c r="CI73" i="1"/>
  <c r="CI72" i="1" s="1"/>
  <c r="CG73" i="1"/>
  <c r="CE73" i="1"/>
  <c r="CC73" i="1"/>
  <c r="CA73" i="1"/>
  <c r="CA72" i="1" s="1"/>
  <c r="BY73" i="1"/>
  <c r="BW73" i="1"/>
  <c r="BU73" i="1"/>
  <c r="BS73" i="1"/>
  <c r="BS72" i="1" s="1"/>
  <c r="BQ73" i="1"/>
  <c r="BO73" i="1"/>
  <c r="BM73" i="1"/>
  <c r="BK73" i="1"/>
  <c r="BK72" i="1" s="1"/>
  <c r="BI73" i="1"/>
  <c r="BG73" i="1"/>
  <c r="BD73" i="1"/>
  <c r="EL73" i="1" s="1"/>
  <c r="BC73" i="1"/>
  <c r="BC72" i="1" s="1"/>
  <c r="BA73" i="1"/>
  <c r="AY73" i="1"/>
  <c r="AW73" i="1"/>
  <c r="AU73" i="1"/>
  <c r="AU72" i="1" s="1"/>
  <c r="AS73" i="1"/>
  <c r="AQ73" i="1"/>
  <c r="AO73" i="1"/>
  <c r="AM73" i="1"/>
  <c r="AM72" i="1" s="1"/>
  <c r="AK73" i="1"/>
  <c r="AI73" i="1"/>
  <c r="AG73" i="1"/>
  <c r="AE73" i="1"/>
  <c r="AE72" i="1" s="1"/>
  <c r="AC73" i="1"/>
  <c r="AA73" i="1"/>
  <c r="Y73" i="1"/>
  <c r="W73" i="1"/>
  <c r="W72" i="1" s="1"/>
  <c r="U73" i="1"/>
  <c r="S73" i="1"/>
  <c r="Q73" i="1"/>
  <c r="O73" i="1"/>
  <c r="O72" i="1" s="1"/>
  <c r="EH72" i="1"/>
  <c r="EF72" i="1"/>
  <c r="ED72" i="1"/>
  <c r="EB72" i="1"/>
  <c r="DZ72" i="1"/>
  <c r="DX72" i="1"/>
  <c r="DV72" i="1"/>
  <c r="DT72" i="1"/>
  <c r="DR72" i="1"/>
  <c r="DP72" i="1"/>
  <c r="DN72" i="1"/>
  <c r="DL72" i="1"/>
  <c r="DJ72" i="1"/>
  <c r="DH72" i="1"/>
  <c r="DF72" i="1"/>
  <c r="DD72" i="1"/>
  <c r="DB72" i="1"/>
  <c r="DA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U72" i="1"/>
  <c r="BT72" i="1"/>
  <c r="BR72" i="1"/>
  <c r="BP72" i="1"/>
  <c r="BN72" i="1"/>
  <c r="BL72" i="1"/>
  <c r="BJ72" i="1"/>
  <c r="BH72" i="1"/>
  <c r="BF72" i="1"/>
  <c r="BB72" i="1"/>
  <c r="AZ72" i="1"/>
  <c r="AX72" i="1"/>
  <c r="AV72" i="1"/>
  <c r="AT72" i="1"/>
  <c r="AS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EM71" i="1"/>
  <c r="EL71" i="1"/>
  <c r="EL70" i="1"/>
  <c r="EN70" i="1" s="1"/>
  <c r="EI70" i="1"/>
  <c r="EG70" i="1"/>
  <c r="EE70" i="1"/>
  <c r="EC70" i="1"/>
  <c r="EA70" i="1"/>
  <c r="DY70" i="1"/>
  <c r="DW70" i="1"/>
  <c r="DU70" i="1"/>
  <c r="DS70" i="1"/>
  <c r="DQ70" i="1"/>
  <c r="DO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EL69" i="1"/>
  <c r="EI69" i="1"/>
  <c r="EI68" i="1" s="1"/>
  <c r="EG69" i="1"/>
  <c r="EE69" i="1"/>
  <c r="EE68" i="1" s="1"/>
  <c r="EC69" i="1"/>
  <c r="EA69" i="1"/>
  <c r="DY69" i="1"/>
  <c r="DW69" i="1"/>
  <c r="DU69" i="1"/>
  <c r="DS69" i="1"/>
  <c r="DS68" i="1" s="1"/>
  <c r="DQ69" i="1"/>
  <c r="DO69" i="1"/>
  <c r="DO68" i="1" s="1"/>
  <c r="DM69" i="1"/>
  <c r="DK69" i="1"/>
  <c r="DI69" i="1"/>
  <c r="DG69" i="1"/>
  <c r="DE69" i="1"/>
  <c r="DC69" i="1"/>
  <c r="DC68" i="1" s="1"/>
  <c r="DA69" i="1"/>
  <c r="CY69" i="1"/>
  <c r="CY68" i="1" s="1"/>
  <c r="CW69" i="1"/>
  <c r="CU69" i="1"/>
  <c r="CS69" i="1"/>
  <c r="CQ69" i="1"/>
  <c r="CO69" i="1"/>
  <c r="CM69" i="1"/>
  <c r="CM68" i="1" s="1"/>
  <c r="CK69" i="1"/>
  <c r="CI69" i="1"/>
  <c r="CI68" i="1" s="1"/>
  <c r="CG69" i="1"/>
  <c r="CE69" i="1"/>
  <c r="CC69" i="1"/>
  <c r="CA69" i="1"/>
  <c r="CA68" i="1" s="1"/>
  <c r="BY69" i="1"/>
  <c r="BW69" i="1"/>
  <c r="BU69" i="1"/>
  <c r="BS69" i="1"/>
  <c r="BS68" i="1" s="1"/>
  <c r="BQ69" i="1"/>
  <c r="BO69" i="1"/>
  <c r="BM69" i="1"/>
  <c r="BK69" i="1"/>
  <c r="BI69" i="1"/>
  <c r="BG69" i="1"/>
  <c r="BG68" i="1" s="1"/>
  <c r="BE69" i="1"/>
  <c r="BC69" i="1"/>
  <c r="BC68" i="1" s="1"/>
  <c r="BA69" i="1"/>
  <c r="AY69" i="1"/>
  <c r="AW69" i="1"/>
  <c r="AU69" i="1"/>
  <c r="AS69" i="1"/>
  <c r="AQ69" i="1"/>
  <c r="AQ68" i="1" s="1"/>
  <c r="AO69" i="1"/>
  <c r="AM69" i="1"/>
  <c r="AM68" i="1" s="1"/>
  <c r="AK69" i="1"/>
  <c r="AI69" i="1"/>
  <c r="AG69" i="1"/>
  <c r="AE69" i="1"/>
  <c r="AE68" i="1" s="1"/>
  <c r="AC69" i="1"/>
  <c r="AA69" i="1"/>
  <c r="AA68" i="1" s="1"/>
  <c r="Y69" i="1"/>
  <c r="W69" i="1"/>
  <c r="W68" i="1" s="1"/>
  <c r="U69" i="1"/>
  <c r="S69" i="1"/>
  <c r="Q69" i="1"/>
  <c r="O69" i="1"/>
  <c r="EH68" i="1"/>
  <c r="EF68" i="1"/>
  <c r="ED68" i="1"/>
  <c r="EB68" i="1"/>
  <c r="DZ68" i="1"/>
  <c r="DX68" i="1"/>
  <c r="DW68" i="1"/>
  <c r="DV68" i="1"/>
  <c r="DT68" i="1"/>
  <c r="DR68" i="1"/>
  <c r="DP68" i="1"/>
  <c r="DN68" i="1"/>
  <c r="DL68" i="1"/>
  <c r="DJ68" i="1"/>
  <c r="DH68" i="1"/>
  <c r="DG68" i="1"/>
  <c r="DF68" i="1"/>
  <c r="DD68" i="1"/>
  <c r="DB68" i="1"/>
  <c r="CZ68" i="1"/>
  <c r="CX68" i="1"/>
  <c r="CV68" i="1"/>
  <c r="CT68" i="1"/>
  <c r="CR68" i="1"/>
  <c r="CQ68" i="1"/>
  <c r="CP68" i="1"/>
  <c r="CN68" i="1"/>
  <c r="CL68" i="1"/>
  <c r="CJ68" i="1"/>
  <c r="CH68" i="1"/>
  <c r="CF68" i="1"/>
  <c r="CD68" i="1"/>
  <c r="CB68" i="1"/>
  <c r="BZ68" i="1"/>
  <c r="BX68" i="1"/>
  <c r="BW68" i="1"/>
  <c r="BV68" i="1"/>
  <c r="BT68" i="1"/>
  <c r="BR68" i="1"/>
  <c r="BP68" i="1"/>
  <c r="BN68" i="1"/>
  <c r="BL68" i="1"/>
  <c r="BK68" i="1"/>
  <c r="BJ68" i="1"/>
  <c r="BH68" i="1"/>
  <c r="BF68" i="1"/>
  <c r="BD68" i="1"/>
  <c r="BB68" i="1"/>
  <c r="AZ68" i="1"/>
  <c r="AX68" i="1"/>
  <c r="AV68" i="1"/>
  <c r="AU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O68" i="1"/>
  <c r="N68" i="1"/>
  <c r="EL67" i="1"/>
  <c r="EN67" i="1" s="1"/>
  <c r="EK67" i="1"/>
  <c r="EK65" i="1" s="1"/>
  <c r="EI67" i="1"/>
  <c r="EG67" i="1"/>
  <c r="EE67" i="1"/>
  <c r="EC67" i="1"/>
  <c r="EA67" i="1"/>
  <c r="DY67" i="1"/>
  <c r="DW67" i="1"/>
  <c r="DU67" i="1"/>
  <c r="DS67" i="1"/>
  <c r="DQ67" i="1"/>
  <c r="DO67" i="1"/>
  <c r="DM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EL66" i="1"/>
  <c r="EN66" i="1" s="1"/>
  <c r="EI66" i="1"/>
  <c r="EG66" i="1"/>
  <c r="EG65" i="1" s="1"/>
  <c r="EE66" i="1"/>
  <c r="EC66" i="1"/>
  <c r="EA66" i="1"/>
  <c r="DY66" i="1"/>
  <c r="DY65" i="1" s="1"/>
  <c r="DW66" i="1"/>
  <c r="DU66" i="1"/>
  <c r="DS66" i="1"/>
  <c r="DQ66" i="1"/>
  <c r="DQ65" i="1" s="1"/>
  <c r="DO66" i="1"/>
  <c r="DM66" i="1"/>
  <c r="DK66" i="1"/>
  <c r="DI66" i="1"/>
  <c r="DI65" i="1" s="1"/>
  <c r="DG66" i="1"/>
  <c r="DE66" i="1"/>
  <c r="DC66" i="1"/>
  <c r="DA66" i="1"/>
  <c r="DA65" i="1" s="1"/>
  <c r="CY66" i="1"/>
  <c r="CW66" i="1"/>
  <c r="CU66" i="1"/>
  <c r="CS66" i="1"/>
  <c r="CS65" i="1" s="1"/>
  <c r="CQ66" i="1"/>
  <c r="CO66" i="1"/>
  <c r="CM66" i="1"/>
  <c r="CK66" i="1"/>
  <c r="CK65" i="1" s="1"/>
  <c r="CI66" i="1"/>
  <c r="CG66" i="1"/>
  <c r="CE66" i="1"/>
  <c r="CC66" i="1"/>
  <c r="CC65" i="1" s="1"/>
  <c r="CA66" i="1"/>
  <c r="BY66" i="1"/>
  <c r="BW66" i="1"/>
  <c r="BU66" i="1"/>
  <c r="BU65" i="1" s="1"/>
  <c r="BS66" i="1"/>
  <c r="BQ66" i="1"/>
  <c r="BO66" i="1"/>
  <c r="BM66" i="1"/>
  <c r="BM65" i="1" s="1"/>
  <c r="BK66" i="1"/>
  <c r="BI66" i="1"/>
  <c r="BG66" i="1"/>
  <c r="BE66" i="1"/>
  <c r="BE65" i="1" s="1"/>
  <c r="BC66" i="1"/>
  <c r="BA66" i="1"/>
  <c r="AY66" i="1"/>
  <c r="AW66" i="1"/>
  <c r="AW65" i="1" s="1"/>
  <c r="AU66" i="1"/>
  <c r="AS66" i="1"/>
  <c r="AQ66" i="1"/>
  <c r="AO66" i="1"/>
  <c r="AO65" i="1" s="1"/>
  <c r="AM66" i="1"/>
  <c r="AK66" i="1"/>
  <c r="AI66" i="1"/>
  <c r="AG66" i="1"/>
  <c r="AG65" i="1" s="1"/>
  <c r="AE66" i="1"/>
  <c r="AC66" i="1"/>
  <c r="AA66" i="1"/>
  <c r="Y66" i="1"/>
  <c r="Y65" i="1" s="1"/>
  <c r="W66" i="1"/>
  <c r="U66" i="1"/>
  <c r="S66" i="1"/>
  <c r="S65" i="1" s="1"/>
  <c r="Q66" i="1"/>
  <c r="Q65" i="1" s="1"/>
  <c r="O66" i="1"/>
  <c r="EJ65" i="1"/>
  <c r="EJ202" i="1" s="1"/>
  <c r="EH65" i="1"/>
  <c r="EF65" i="1"/>
  <c r="ED65" i="1"/>
  <c r="EB65" i="1"/>
  <c r="DZ65" i="1"/>
  <c r="DX65" i="1"/>
  <c r="DV65" i="1"/>
  <c r="DT65" i="1"/>
  <c r="DR65" i="1"/>
  <c r="DP65" i="1"/>
  <c r="DN65" i="1"/>
  <c r="DL65" i="1"/>
  <c r="DJ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E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EL64" i="1"/>
  <c r="EI64" i="1"/>
  <c r="EG64" i="1"/>
  <c r="EE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C61" i="1" s="1"/>
  <c r="DA64" i="1"/>
  <c r="CY64" i="1"/>
  <c r="CW64" i="1"/>
  <c r="CU64" i="1"/>
  <c r="CS64" i="1"/>
  <c r="CQ64" i="1"/>
  <c r="CO64" i="1"/>
  <c r="CM64" i="1"/>
  <c r="CM61" i="1" s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Q61" i="1" s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EL63" i="1"/>
  <c r="EN63" i="1" s="1"/>
  <c r="EI63" i="1"/>
  <c r="EG63" i="1"/>
  <c r="EE63" i="1"/>
  <c r="EC63" i="1"/>
  <c r="EA63" i="1"/>
  <c r="DY63" i="1"/>
  <c r="DW63" i="1"/>
  <c r="DU63" i="1"/>
  <c r="DS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EL62" i="1"/>
  <c r="EN62" i="1" s="1"/>
  <c r="EI62" i="1"/>
  <c r="EG62" i="1"/>
  <c r="EE62" i="1"/>
  <c r="EC62" i="1"/>
  <c r="EA62" i="1"/>
  <c r="DY62" i="1"/>
  <c r="DW62" i="1"/>
  <c r="DU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EH61" i="1"/>
  <c r="EF61" i="1"/>
  <c r="ED61" i="1"/>
  <c r="EB61" i="1"/>
  <c r="DZ61" i="1"/>
  <c r="DX61" i="1"/>
  <c r="DW61" i="1"/>
  <c r="DV61" i="1"/>
  <c r="DT61" i="1"/>
  <c r="DR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AA61" i="1"/>
  <c r="Z61" i="1"/>
  <c r="X61" i="1"/>
  <c r="V61" i="1"/>
  <c r="T61" i="1"/>
  <c r="R61" i="1"/>
  <c r="P61" i="1"/>
  <c r="N61" i="1"/>
  <c r="EI60" i="1"/>
  <c r="EG60" i="1"/>
  <c r="EE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D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EL59" i="1"/>
  <c r="EN59" i="1" s="1"/>
  <c r="EI59" i="1"/>
  <c r="EG59" i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EL58" i="1"/>
  <c r="EN58" i="1" s="1"/>
  <c r="EI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EL57" i="1"/>
  <c r="EN57" i="1" s="1"/>
  <c r="EI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EL56" i="1"/>
  <c r="EN56" i="1" s="1"/>
  <c r="EI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EL55" i="1"/>
  <c r="EN55" i="1" s="1"/>
  <c r="EI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EL54" i="1"/>
  <c r="EN54" i="1" s="1"/>
  <c r="EI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EL53" i="1"/>
  <c r="EN53" i="1" s="1"/>
  <c r="EI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C51" i="1" s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O51" i="1" s="1"/>
  <c r="EL52" i="1"/>
  <c r="EN52" i="1" s="1"/>
  <c r="EI52" i="1"/>
  <c r="EG52" i="1"/>
  <c r="EG51" i="1" s="1"/>
  <c r="EE52" i="1"/>
  <c r="EC52" i="1"/>
  <c r="EA52" i="1"/>
  <c r="DY52" i="1"/>
  <c r="DY51" i="1" s="1"/>
  <c r="DW52" i="1"/>
  <c r="DU52" i="1"/>
  <c r="DS52" i="1"/>
  <c r="DQ52" i="1"/>
  <c r="DQ51" i="1" s="1"/>
  <c r="DO52" i="1"/>
  <c r="DM52" i="1"/>
  <c r="DK52" i="1"/>
  <c r="DI52" i="1"/>
  <c r="DI51" i="1" s="1"/>
  <c r="DG52" i="1"/>
  <c r="DE52" i="1"/>
  <c r="DC52" i="1"/>
  <c r="DA52" i="1"/>
  <c r="DA51" i="1" s="1"/>
  <c r="CY52" i="1"/>
  <c r="CW52" i="1"/>
  <c r="CU52" i="1"/>
  <c r="CS52" i="1"/>
  <c r="CS51" i="1" s="1"/>
  <c r="CQ52" i="1"/>
  <c r="CO52" i="1"/>
  <c r="CM52" i="1"/>
  <c r="CK52" i="1"/>
  <c r="CK51" i="1" s="1"/>
  <c r="CI52" i="1"/>
  <c r="CG52" i="1"/>
  <c r="CE52" i="1"/>
  <c r="CC52" i="1"/>
  <c r="CC51" i="1" s="1"/>
  <c r="CA52" i="1"/>
  <c r="BY52" i="1"/>
  <c r="BW52" i="1"/>
  <c r="BU52" i="1"/>
  <c r="BU51" i="1" s="1"/>
  <c r="BS52" i="1"/>
  <c r="BQ52" i="1"/>
  <c r="BO52" i="1"/>
  <c r="BM52" i="1"/>
  <c r="BM51" i="1" s="1"/>
  <c r="BK52" i="1"/>
  <c r="BI52" i="1"/>
  <c r="BG52" i="1"/>
  <c r="BE52" i="1"/>
  <c r="BC52" i="1"/>
  <c r="BA52" i="1"/>
  <c r="AY52" i="1"/>
  <c r="AW52" i="1"/>
  <c r="AW51" i="1" s="1"/>
  <c r="AU52" i="1"/>
  <c r="AS52" i="1"/>
  <c r="AQ52" i="1"/>
  <c r="AO52" i="1"/>
  <c r="AO51" i="1" s="1"/>
  <c r="AM52" i="1"/>
  <c r="AK52" i="1"/>
  <c r="AI52" i="1"/>
  <c r="AG52" i="1"/>
  <c r="AG51" i="1" s="1"/>
  <c r="AE52" i="1"/>
  <c r="AC52" i="1"/>
  <c r="AA52" i="1"/>
  <c r="Y52" i="1"/>
  <c r="Y51" i="1" s="1"/>
  <c r="W52" i="1"/>
  <c r="U52" i="1"/>
  <c r="S52" i="1"/>
  <c r="Q52" i="1"/>
  <c r="Q51" i="1" s="1"/>
  <c r="O52" i="1"/>
  <c r="EH51" i="1"/>
  <c r="EF51" i="1"/>
  <c r="ED51" i="1"/>
  <c r="EB51" i="1"/>
  <c r="DZ51" i="1"/>
  <c r="DX51" i="1"/>
  <c r="DV51" i="1"/>
  <c r="DT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W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Z51" i="1"/>
  <c r="X51" i="1"/>
  <c r="V51" i="1"/>
  <c r="T51" i="1"/>
  <c r="R51" i="1"/>
  <c r="P51" i="1"/>
  <c r="N51" i="1"/>
  <c r="EL50" i="1"/>
  <c r="EN50" i="1" s="1"/>
  <c r="EI50" i="1"/>
  <c r="EG50" i="1"/>
  <c r="EE50" i="1"/>
  <c r="EC50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EL49" i="1"/>
  <c r="EN49" i="1" s="1"/>
  <c r="EI49" i="1"/>
  <c r="EI48" i="1" s="1"/>
  <c r="EG49" i="1"/>
  <c r="EE49" i="1"/>
  <c r="EC49" i="1"/>
  <c r="EA49" i="1"/>
  <c r="EA48" i="1" s="1"/>
  <c r="DY49" i="1"/>
  <c r="DY48" i="1" s="1"/>
  <c r="DW49" i="1"/>
  <c r="DU49" i="1"/>
  <c r="DS49" i="1"/>
  <c r="DS48" i="1" s="1"/>
  <c r="DQ49" i="1"/>
  <c r="DO49" i="1"/>
  <c r="DM49" i="1"/>
  <c r="DM48" i="1" s="1"/>
  <c r="DK49" i="1"/>
  <c r="DK48" i="1" s="1"/>
  <c r="DI49" i="1"/>
  <c r="DI48" i="1" s="1"/>
  <c r="DG49" i="1"/>
  <c r="DE49" i="1"/>
  <c r="DC49" i="1"/>
  <c r="DC48" i="1" s="1"/>
  <c r="DA49" i="1"/>
  <c r="CY49" i="1"/>
  <c r="CW49" i="1"/>
  <c r="CU49" i="1"/>
  <c r="CU48" i="1" s="1"/>
  <c r="CS49" i="1"/>
  <c r="CS48" i="1" s="1"/>
  <c r="CQ49" i="1"/>
  <c r="CO49" i="1"/>
  <c r="CM49" i="1"/>
  <c r="CM48" i="1" s="1"/>
  <c r="CK49" i="1"/>
  <c r="CI49" i="1"/>
  <c r="CG49" i="1"/>
  <c r="CG48" i="1" s="1"/>
  <c r="CE49" i="1"/>
  <c r="CE48" i="1" s="1"/>
  <c r="CC49" i="1"/>
  <c r="CC48" i="1" s="1"/>
  <c r="CA49" i="1"/>
  <c r="BY49" i="1"/>
  <c r="BW49" i="1"/>
  <c r="BW48" i="1" s="1"/>
  <c r="BU49" i="1"/>
  <c r="BS49" i="1"/>
  <c r="BQ49" i="1"/>
  <c r="BQ48" i="1" s="1"/>
  <c r="BO49" i="1"/>
  <c r="BO48" i="1" s="1"/>
  <c r="BM49" i="1"/>
  <c r="BM48" i="1" s="1"/>
  <c r="BK49" i="1"/>
  <c r="BI49" i="1"/>
  <c r="BG49" i="1"/>
  <c r="BG48" i="1" s="1"/>
  <c r="BE49" i="1"/>
  <c r="BC49" i="1"/>
  <c r="BA49" i="1"/>
  <c r="BA48" i="1" s="1"/>
  <c r="AY49" i="1"/>
  <c r="AY48" i="1" s="1"/>
  <c r="AW49" i="1"/>
  <c r="AW48" i="1" s="1"/>
  <c r="AU49" i="1"/>
  <c r="AS49" i="1"/>
  <c r="AQ49" i="1"/>
  <c r="AQ48" i="1" s="1"/>
  <c r="AO49" i="1"/>
  <c r="AM49" i="1"/>
  <c r="AK49" i="1"/>
  <c r="AK48" i="1" s="1"/>
  <c r="AI49" i="1"/>
  <c r="AI48" i="1" s="1"/>
  <c r="AG49" i="1"/>
  <c r="AG48" i="1" s="1"/>
  <c r="AE49" i="1"/>
  <c r="AC49" i="1"/>
  <c r="AA49" i="1"/>
  <c r="AA48" i="1" s="1"/>
  <c r="Y49" i="1"/>
  <c r="W49" i="1"/>
  <c r="U49" i="1"/>
  <c r="U48" i="1" s="1"/>
  <c r="S49" i="1"/>
  <c r="S48" i="1" s="1"/>
  <c r="Q49" i="1"/>
  <c r="Q48" i="1" s="1"/>
  <c r="O49" i="1"/>
  <c r="EL48" i="1"/>
  <c r="EH48" i="1"/>
  <c r="EF48" i="1"/>
  <c r="ED48" i="1"/>
  <c r="EC48" i="1"/>
  <c r="EB48" i="1"/>
  <c r="DZ48" i="1"/>
  <c r="DX48" i="1"/>
  <c r="DV48" i="1"/>
  <c r="DT48" i="1"/>
  <c r="DR48" i="1"/>
  <c r="DP48" i="1"/>
  <c r="DN48" i="1"/>
  <c r="DL48" i="1"/>
  <c r="DJ48" i="1"/>
  <c r="DH48" i="1"/>
  <c r="DF48" i="1"/>
  <c r="DD48" i="1"/>
  <c r="DB48" i="1"/>
  <c r="CZ48" i="1"/>
  <c r="CX48" i="1"/>
  <c r="CW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EL47" i="1"/>
  <c r="EN47" i="1" s="1"/>
  <c r="EI47" i="1"/>
  <c r="EG47" i="1"/>
  <c r="EG46" i="1" s="1"/>
  <c r="EE47" i="1"/>
  <c r="EE46" i="1" s="1"/>
  <c r="EC47" i="1"/>
  <c r="EC46" i="1" s="1"/>
  <c r="EA47" i="1"/>
  <c r="EA46" i="1" s="1"/>
  <c r="DY47" i="1"/>
  <c r="DY46" i="1" s="1"/>
  <c r="DW47" i="1"/>
  <c r="DW46" i="1" s="1"/>
  <c r="DU47" i="1"/>
  <c r="DU46" i="1" s="1"/>
  <c r="DS47" i="1"/>
  <c r="DS46" i="1" s="1"/>
  <c r="DQ47" i="1"/>
  <c r="DQ46" i="1" s="1"/>
  <c r="DO47" i="1"/>
  <c r="DO46" i="1" s="1"/>
  <c r="DM47" i="1"/>
  <c r="DM46" i="1" s="1"/>
  <c r="DK47" i="1"/>
  <c r="DK46" i="1" s="1"/>
  <c r="DI47" i="1"/>
  <c r="DI46" i="1" s="1"/>
  <c r="DG47" i="1"/>
  <c r="DG46" i="1" s="1"/>
  <c r="DE47" i="1"/>
  <c r="DE46" i="1" s="1"/>
  <c r="DC47" i="1"/>
  <c r="DA47" i="1"/>
  <c r="DA46" i="1" s="1"/>
  <c r="CY47" i="1"/>
  <c r="CY46" i="1" s="1"/>
  <c r="CW47" i="1"/>
  <c r="CW46" i="1" s="1"/>
  <c r="CU47" i="1"/>
  <c r="CU46" i="1" s="1"/>
  <c r="CS47" i="1"/>
  <c r="CS46" i="1" s="1"/>
  <c r="CQ47" i="1"/>
  <c r="CQ46" i="1" s="1"/>
  <c r="CO47" i="1"/>
  <c r="CO46" i="1" s="1"/>
  <c r="CM47" i="1"/>
  <c r="CM46" i="1" s="1"/>
  <c r="CK47" i="1"/>
  <c r="CK46" i="1" s="1"/>
  <c r="CI47" i="1"/>
  <c r="CI46" i="1" s="1"/>
  <c r="CG47" i="1"/>
  <c r="CG46" i="1" s="1"/>
  <c r="CE47" i="1"/>
  <c r="CE46" i="1" s="1"/>
  <c r="CC47" i="1"/>
  <c r="CC46" i="1" s="1"/>
  <c r="CA47" i="1"/>
  <c r="CA46" i="1" s="1"/>
  <c r="BY47" i="1"/>
  <c r="BY46" i="1" s="1"/>
  <c r="BW47" i="1"/>
  <c r="BW46" i="1" s="1"/>
  <c r="BU47" i="1"/>
  <c r="BU46" i="1" s="1"/>
  <c r="BS47" i="1"/>
  <c r="BS46" i="1" s="1"/>
  <c r="BQ47" i="1"/>
  <c r="BQ46" i="1" s="1"/>
  <c r="BO47" i="1"/>
  <c r="BO46" i="1" s="1"/>
  <c r="BM47" i="1"/>
  <c r="BM46" i="1" s="1"/>
  <c r="BK47" i="1"/>
  <c r="BK46" i="1" s="1"/>
  <c r="BI47" i="1"/>
  <c r="BI46" i="1" s="1"/>
  <c r="BG47" i="1"/>
  <c r="BE47" i="1"/>
  <c r="BE46" i="1" s="1"/>
  <c r="BC47" i="1"/>
  <c r="BC46" i="1" s="1"/>
  <c r="BA47" i="1"/>
  <c r="BA46" i="1" s="1"/>
  <c r="AY47" i="1"/>
  <c r="AY46" i="1" s="1"/>
  <c r="AW47" i="1"/>
  <c r="AW46" i="1" s="1"/>
  <c r="AU47" i="1"/>
  <c r="AS47" i="1"/>
  <c r="AS46" i="1" s="1"/>
  <c r="AQ47" i="1"/>
  <c r="AQ46" i="1" s="1"/>
  <c r="AO47" i="1"/>
  <c r="AO46" i="1" s="1"/>
  <c r="AM47" i="1"/>
  <c r="AM46" i="1" s="1"/>
  <c r="AK47" i="1"/>
  <c r="AK46" i="1" s="1"/>
  <c r="AI47" i="1"/>
  <c r="AG47" i="1"/>
  <c r="AG46" i="1" s="1"/>
  <c r="AE47" i="1"/>
  <c r="AE46" i="1" s="1"/>
  <c r="AC47" i="1"/>
  <c r="AC46" i="1" s="1"/>
  <c r="AA47" i="1"/>
  <c r="AA46" i="1" s="1"/>
  <c r="Y47" i="1"/>
  <c r="Y46" i="1" s="1"/>
  <c r="W47" i="1"/>
  <c r="W46" i="1" s="1"/>
  <c r="U47" i="1"/>
  <c r="U46" i="1" s="1"/>
  <c r="S47" i="1"/>
  <c r="S46" i="1" s="1"/>
  <c r="Q47" i="1"/>
  <c r="Q46" i="1" s="1"/>
  <c r="O47" i="1"/>
  <c r="O46" i="1" s="1"/>
  <c r="EL46" i="1"/>
  <c r="EI46" i="1"/>
  <c r="EH46" i="1"/>
  <c r="EF46" i="1"/>
  <c r="ED46" i="1"/>
  <c r="EB46" i="1"/>
  <c r="DZ46" i="1"/>
  <c r="DX46" i="1"/>
  <c r="DV46" i="1"/>
  <c r="DT46" i="1"/>
  <c r="DR46" i="1"/>
  <c r="DP46" i="1"/>
  <c r="DN46" i="1"/>
  <c r="DL46" i="1"/>
  <c r="DJ46" i="1"/>
  <c r="DH46" i="1"/>
  <c r="DF46" i="1"/>
  <c r="DD46" i="1"/>
  <c r="DC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G46" i="1"/>
  <c r="BF46" i="1"/>
  <c r="BD46" i="1"/>
  <c r="BB46" i="1"/>
  <c r="AZ46" i="1"/>
  <c r="AX46" i="1"/>
  <c r="AV46" i="1"/>
  <c r="AU46" i="1"/>
  <c r="AT46" i="1"/>
  <c r="AR46" i="1"/>
  <c r="AP46" i="1"/>
  <c r="AN46" i="1"/>
  <c r="AL46" i="1"/>
  <c r="AJ46" i="1"/>
  <c r="AI46" i="1"/>
  <c r="AH46" i="1"/>
  <c r="AF46" i="1"/>
  <c r="AD46" i="1"/>
  <c r="AB46" i="1"/>
  <c r="Z46" i="1"/>
  <c r="X46" i="1"/>
  <c r="V46" i="1"/>
  <c r="T46" i="1"/>
  <c r="R46" i="1"/>
  <c r="P46" i="1"/>
  <c r="N46" i="1"/>
  <c r="EL45" i="1"/>
  <c r="EN45" i="1" s="1"/>
  <c r="EI45" i="1"/>
  <c r="EG45" i="1"/>
  <c r="EE45" i="1"/>
  <c r="EC45" i="1"/>
  <c r="EA45" i="1"/>
  <c r="DY45" i="1"/>
  <c r="DW45" i="1"/>
  <c r="DU45" i="1"/>
  <c r="DS45" i="1"/>
  <c r="DQ45" i="1"/>
  <c r="DO45" i="1"/>
  <c r="DM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EL44" i="1"/>
  <c r="EN44" i="1" s="1"/>
  <c r="EI44" i="1"/>
  <c r="EG44" i="1"/>
  <c r="EG43" i="1" s="1"/>
  <c r="EE44" i="1"/>
  <c r="EC44" i="1"/>
  <c r="EA44" i="1"/>
  <c r="DY44" i="1"/>
  <c r="DW44" i="1"/>
  <c r="DU44" i="1"/>
  <c r="DS44" i="1"/>
  <c r="DQ44" i="1"/>
  <c r="DO44" i="1"/>
  <c r="DM44" i="1"/>
  <c r="DK44" i="1"/>
  <c r="DI44" i="1"/>
  <c r="DG44" i="1"/>
  <c r="DE44" i="1"/>
  <c r="DC44" i="1"/>
  <c r="DA44" i="1"/>
  <c r="DA43" i="1" s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U43" i="1" s="1"/>
  <c r="BS44" i="1"/>
  <c r="BQ44" i="1"/>
  <c r="BO44" i="1"/>
  <c r="BM44" i="1"/>
  <c r="BK44" i="1"/>
  <c r="BI44" i="1"/>
  <c r="BG44" i="1"/>
  <c r="BE44" i="1"/>
  <c r="BE43" i="1" s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EH43" i="1"/>
  <c r="EF43" i="1"/>
  <c r="ED43" i="1"/>
  <c r="EB43" i="1"/>
  <c r="DZ43" i="1"/>
  <c r="DX43" i="1"/>
  <c r="DV43" i="1"/>
  <c r="DT43" i="1"/>
  <c r="DR43" i="1"/>
  <c r="DQ43" i="1"/>
  <c r="DP43" i="1"/>
  <c r="DN43" i="1"/>
  <c r="DL43" i="1"/>
  <c r="DJ43" i="1"/>
  <c r="DH43" i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O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EL42" i="1"/>
  <c r="EN42" i="1" s="1"/>
  <c r="EI42" i="1"/>
  <c r="EG42" i="1"/>
  <c r="EE42" i="1"/>
  <c r="EE41" i="1" s="1"/>
  <c r="EC42" i="1"/>
  <c r="EA42" i="1"/>
  <c r="DY42" i="1"/>
  <c r="DW42" i="1"/>
  <c r="DW41" i="1" s="1"/>
  <c r="DU42" i="1"/>
  <c r="DS42" i="1"/>
  <c r="DQ42" i="1"/>
  <c r="DQ41" i="1" s="1"/>
  <c r="DO42" i="1"/>
  <c r="DO41" i="1" s="1"/>
  <c r="DM42" i="1"/>
  <c r="DM41" i="1" s="1"/>
  <c r="DK42" i="1"/>
  <c r="DI42" i="1"/>
  <c r="DI41" i="1" s="1"/>
  <c r="DG42" i="1"/>
  <c r="DE42" i="1"/>
  <c r="DE41" i="1" s="1"/>
  <c r="DC42" i="1"/>
  <c r="DA42" i="1"/>
  <c r="DA41" i="1" s="1"/>
  <c r="CY42" i="1"/>
  <c r="CY41" i="1" s="1"/>
  <c r="CW42" i="1"/>
  <c r="CW41" i="1" s="1"/>
  <c r="CU42" i="1"/>
  <c r="CS42" i="1"/>
  <c r="CS41" i="1" s="1"/>
  <c r="CQ42" i="1"/>
  <c r="CQ41" i="1" s="1"/>
  <c r="CO42" i="1"/>
  <c r="CO41" i="1" s="1"/>
  <c r="CM42" i="1"/>
  <c r="CK42" i="1"/>
  <c r="CK41" i="1" s="1"/>
  <c r="CI42" i="1"/>
  <c r="CI41" i="1" s="1"/>
  <c r="CG42" i="1"/>
  <c r="CG41" i="1" s="1"/>
  <c r="CE42" i="1"/>
  <c r="CC42" i="1"/>
  <c r="CC41" i="1" s="1"/>
  <c r="CA42" i="1"/>
  <c r="BY42" i="1"/>
  <c r="BY41" i="1" s="1"/>
  <c r="BW42" i="1"/>
  <c r="BU42" i="1"/>
  <c r="BU41" i="1" s="1"/>
  <c r="BS42" i="1"/>
  <c r="BS41" i="1" s="1"/>
  <c r="BQ42" i="1"/>
  <c r="BQ41" i="1" s="1"/>
  <c r="BO42" i="1"/>
  <c r="BM42" i="1"/>
  <c r="BM41" i="1" s="1"/>
  <c r="BK42" i="1"/>
  <c r="BK41" i="1" s="1"/>
  <c r="BI42" i="1"/>
  <c r="BI41" i="1" s="1"/>
  <c r="BG42" i="1"/>
  <c r="BE42" i="1"/>
  <c r="BE41" i="1" s="1"/>
  <c r="BC42" i="1"/>
  <c r="BC41" i="1" s="1"/>
  <c r="BA42" i="1"/>
  <c r="BA41" i="1" s="1"/>
  <c r="AY42" i="1"/>
  <c r="AW42" i="1"/>
  <c r="AW41" i="1" s="1"/>
  <c r="AU42" i="1"/>
  <c r="AU41" i="1" s="1"/>
  <c r="AS42" i="1"/>
  <c r="AS41" i="1" s="1"/>
  <c r="AQ42" i="1"/>
  <c r="AO42" i="1"/>
  <c r="AO41" i="1" s="1"/>
  <c r="AM42" i="1"/>
  <c r="AM41" i="1" s="1"/>
  <c r="AK42" i="1"/>
  <c r="AK41" i="1" s="1"/>
  <c r="AI42" i="1"/>
  <c r="AG42" i="1"/>
  <c r="AG41" i="1" s="1"/>
  <c r="AE42" i="1"/>
  <c r="AE41" i="1" s="1"/>
  <c r="AC42" i="1"/>
  <c r="AC41" i="1" s="1"/>
  <c r="AA42" i="1"/>
  <c r="Y42" i="1"/>
  <c r="Y41" i="1" s="1"/>
  <c r="W42" i="1"/>
  <c r="W41" i="1" s="1"/>
  <c r="U42" i="1"/>
  <c r="U41" i="1" s="1"/>
  <c r="S42" i="1"/>
  <c r="Q42" i="1"/>
  <c r="Q41" i="1" s="1"/>
  <c r="O42" i="1"/>
  <c r="EL41" i="1"/>
  <c r="EI41" i="1"/>
  <c r="EH41" i="1"/>
  <c r="EF41" i="1"/>
  <c r="ED41" i="1"/>
  <c r="EB41" i="1"/>
  <c r="EA41" i="1"/>
  <c r="DZ41" i="1"/>
  <c r="DX41" i="1"/>
  <c r="DV41" i="1"/>
  <c r="DT41" i="1"/>
  <c r="DS41" i="1"/>
  <c r="DR41" i="1"/>
  <c r="DP41" i="1"/>
  <c r="DN41" i="1"/>
  <c r="DL41" i="1"/>
  <c r="DK41" i="1"/>
  <c r="DJ41" i="1"/>
  <c r="DH41" i="1"/>
  <c r="DG41" i="1"/>
  <c r="DF41" i="1"/>
  <c r="DD41" i="1"/>
  <c r="DC41" i="1"/>
  <c r="DB41" i="1"/>
  <c r="CZ41" i="1"/>
  <c r="CX41" i="1"/>
  <c r="CV41" i="1"/>
  <c r="CU41" i="1"/>
  <c r="CT41" i="1"/>
  <c r="CR41" i="1"/>
  <c r="CP41" i="1"/>
  <c r="CN41" i="1"/>
  <c r="CM41" i="1"/>
  <c r="CL41" i="1"/>
  <c r="CJ41" i="1"/>
  <c r="CH41" i="1"/>
  <c r="CF41" i="1"/>
  <c r="CE41" i="1"/>
  <c r="CD41" i="1"/>
  <c r="CB41" i="1"/>
  <c r="CA41" i="1"/>
  <c r="BZ41" i="1"/>
  <c r="BX41" i="1"/>
  <c r="BW41" i="1"/>
  <c r="BV41" i="1"/>
  <c r="BT41" i="1"/>
  <c r="BR41" i="1"/>
  <c r="BP41" i="1"/>
  <c r="BO41" i="1"/>
  <c r="BN41" i="1"/>
  <c r="BL41" i="1"/>
  <c r="BJ41" i="1"/>
  <c r="BH41" i="1"/>
  <c r="BG41" i="1"/>
  <c r="BF41" i="1"/>
  <c r="BD41" i="1"/>
  <c r="BB41" i="1"/>
  <c r="AZ41" i="1"/>
  <c r="AY41" i="1"/>
  <c r="AX41" i="1"/>
  <c r="AV41" i="1"/>
  <c r="AT41" i="1"/>
  <c r="AR41" i="1"/>
  <c r="AQ41" i="1"/>
  <c r="AP41" i="1"/>
  <c r="AN41" i="1"/>
  <c r="AL41" i="1"/>
  <c r="AJ41" i="1"/>
  <c r="AI41" i="1"/>
  <c r="AH41" i="1"/>
  <c r="AF41" i="1"/>
  <c r="AD41" i="1"/>
  <c r="AB41" i="1"/>
  <c r="AA41" i="1"/>
  <c r="Z41" i="1"/>
  <c r="X41" i="1"/>
  <c r="V41" i="1"/>
  <c r="T41" i="1"/>
  <c r="S41" i="1"/>
  <c r="R41" i="1"/>
  <c r="P41" i="1"/>
  <c r="O41" i="1"/>
  <c r="N41" i="1"/>
  <c r="EL40" i="1"/>
  <c r="EN40" i="1" s="1"/>
  <c r="EI40" i="1"/>
  <c r="EI39" i="1" s="1"/>
  <c r="EG40" i="1"/>
  <c r="EG39" i="1" s="1"/>
  <c r="EE40" i="1"/>
  <c r="EE39" i="1" s="1"/>
  <c r="EC40" i="1"/>
  <c r="EC39" i="1" s="1"/>
  <c r="EA40" i="1"/>
  <c r="DY40" i="1"/>
  <c r="DY39" i="1" s="1"/>
  <c r="DW40" i="1"/>
  <c r="DU40" i="1"/>
  <c r="DU39" i="1" s="1"/>
  <c r="DS40" i="1"/>
  <c r="DS39" i="1" s="1"/>
  <c r="DQ40" i="1"/>
  <c r="DQ39" i="1" s="1"/>
  <c r="DO40" i="1"/>
  <c r="DM40" i="1"/>
  <c r="DM39" i="1" s="1"/>
  <c r="DK40" i="1"/>
  <c r="DK39" i="1" s="1"/>
  <c r="DI40" i="1"/>
  <c r="DI39" i="1" s="1"/>
  <c r="DG40" i="1"/>
  <c r="DG39" i="1" s="1"/>
  <c r="DE40" i="1"/>
  <c r="DE39" i="1" s="1"/>
  <c r="DC40" i="1"/>
  <c r="DC39" i="1" s="1"/>
  <c r="DA40" i="1"/>
  <c r="DA39" i="1" s="1"/>
  <c r="CY40" i="1"/>
  <c r="CY39" i="1" s="1"/>
  <c r="CW40" i="1"/>
  <c r="CW39" i="1" s="1"/>
  <c r="CU40" i="1"/>
  <c r="CU39" i="1" s="1"/>
  <c r="CS40" i="1"/>
  <c r="CS39" i="1" s="1"/>
  <c r="CQ40" i="1"/>
  <c r="CO40" i="1"/>
  <c r="CO39" i="1" s="1"/>
  <c r="CM40" i="1"/>
  <c r="CK40" i="1"/>
  <c r="CK39" i="1" s="1"/>
  <c r="CI40" i="1"/>
  <c r="CG40" i="1"/>
  <c r="CG39" i="1" s="1"/>
  <c r="CE40" i="1"/>
  <c r="CE39" i="1" s="1"/>
  <c r="CC40" i="1"/>
  <c r="CC39" i="1" s="1"/>
  <c r="CA40" i="1"/>
  <c r="CA39" i="1" s="1"/>
  <c r="BY40" i="1"/>
  <c r="BY39" i="1" s="1"/>
  <c r="BW40" i="1"/>
  <c r="BW39" i="1" s="1"/>
  <c r="BU40" i="1"/>
  <c r="BU39" i="1" s="1"/>
  <c r="BS40" i="1"/>
  <c r="BS39" i="1" s="1"/>
  <c r="BQ40" i="1"/>
  <c r="BQ39" i="1" s="1"/>
  <c r="BO40" i="1"/>
  <c r="BO39" i="1" s="1"/>
  <c r="BM40" i="1"/>
  <c r="BM39" i="1" s="1"/>
  <c r="BK40" i="1"/>
  <c r="BI40" i="1"/>
  <c r="BI39" i="1" s="1"/>
  <c r="BG40" i="1"/>
  <c r="BE40" i="1"/>
  <c r="BE39" i="1" s="1"/>
  <c r="BC40" i="1"/>
  <c r="BA40" i="1"/>
  <c r="BA39" i="1" s="1"/>
  <c r="AY40" i="1"/>
  <c r="AY39" i="1" s="1"/>
  <c r="AW40" i="1"/>
  <c r="AW39" i="1" s="1"/>
  <c r="AU40" i="1"/>
  <c r="AU39" i="1" s="1"/>
  <c r="AS40" i="1"/>
  <c r="AS39" i="1" s="1"/>
  <c r="AQ40" i="1"/>
  <c r="AQ39" i="1" s="1"/>
  <c r="AO40" i="1"/>
  <c r="AO39" i="1" s="1"/>
  <c r="AM40" i="1"/>
  <c r="AM39" i="1" s="1"/>
  <c r="AK40" i="1"/>
  <c r="AK39" i="1" s="1"/>
  <c r="AI40" i="1"/>
  <c r="AG40" i="1"/>
  <c r="AG39" i="1" s="1"/>
  <c r="AE40" i="1"/>
  <c r="AC40" i="1"/>
  <c r="AC39" i="1" s="1"/>
  <c r="AA40" i="1"/>
  <c r="AA39" i="1" s="1"/>
  <c r="Y40" i="1"/>
  <c r="Y39" i="1" s="1"/>
  <c r="W40" i="1"/>
  <c r="W39" i="1" s="1"/>
  <c r="U40" i="1"/>
  <c r="U39" i="1" s="1"/>
  <c r="S40" i="1"/>
  <c r="Q40" i="1"/>
  <c r="Q39" i="1" s="1"/>
  <c r="O40" i="1"/>
  <c r="EH39" i="1"/>
  <c r="EF39" i="1"/>
  <c r="ED39" i="1"/>
  <c r="EB39" i="1"/>
  <c r="EA39" i="1"/>
  <c r="DZ39" i="1"/>
  <c r="DX39" i="1"/>
  <c r="DW39" i="1"/>
  <c r="DV39" i="1"/>
  <c r="DT39" i="1"/>
  <c r="DR39" i="1"/>
  <c r="DP39" i="1"/>
  <c r="DO39" i="1"/>
  <c r="DN39" i="1"/>
  <c r="DL39" i="1"/>
  <c r="DJ39" i="1"/>
  <c r="DH39" i="1"/>
  <c r="DF39" i="1"/>
  <c r="DD39" i="1"/>
  <c r="DB39" i="1"/>
  <c r="CZ39" i="1"/>
  <c r="CX39" i="1"/>
  <c r="CV39" i="1"/>
  <c r="CT39" i="1"/>
  <c r="CR39" i="1"/>
  <c r="CQ39" i="1"/>
  <c r="CP39" i="1"/>
  <c r="CN39" i="1"/>
  <c r="CM39" i="1"/>
  <c r="CL39" i="1"/>
  <c r="CJ39" i="1"/>
  <c r="CI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K39" i="1"/>
  <c r="BJ39" i="1"/>
  <c r="BH39" i="1"/>
  <c r="BG39" i="1"/>
  <c r="BF39" i="1"/>
  <c r="BD39" i="1"/>
  <c r="BC39" i="1"/>
  <c r="BB39" i="1"/>
  <c r="AZ39" i="1"/>
  <c r="AX39" i="1"/>
  <c r="AV39" i="1"/>
  <c r="AT39" i="1"/>
  <c r="AR39" i="1"/>
  <c r="AP39" i="1"/>
  <c r="AN39" i="1"/>
  <c r="AL39" i="1"/>
  <c r="AJ39" i="1"/>
  <c r="AI39" i="1"/>
  <c r="AH39" i="1"/>
  <c r="AF39" i="1"/>
  <c r="AE39" i="1"/>
  <c r="AD39" i="1"/>
  <c r="AB39" i="1"/>
  <c r="Z39" i="1"/>
  <c r="X39" i="1"/>
  <c r="V39" i="1"/>
  <c r="T39" i="1"/>
  <c r="S39" i="1"/>
  <c r="R39" i="1"/>
  <c r="P39" i="1"/>
  <c r="O39" i="1"/>
  <c r="N39" i="1"/>
  <c r="EL38" i="1"/>
  <c r="EN38" i="1" s="1"/>
  <c r="EI38" i="1"/>
  <c r="EI37" i="1" s="1"/>
  <c r="EG38" i="1"/>
  <c r="EG37" i="1" s="1"/>
  <c r="EE38" i="1"/>
  <c r="EE37" i="1" s="1"/>
  <c r="EC38" i="1"/>
  <c r="EC37" i="1" s="1"/>
  <c r="EA38" i="1"/>
  <c r="EA37" i="1" s="1"/>
  <c r="DY38" i="1"/>
  <c r="DW38" i="1"/>
  <c r="DW37" i="1" s="1"/>
  <c r="DU38" i="1"/>
  <c r="DS38" i="1"/>
  <c r="DS37" i="1" s="1"/>
  <c r="DQ38" i="1"/>
  <c r="DQ37" i="1" s="1"/>
  <c r="DO38" i="1"/>
  <c r="DO37" i="1" s="1"/>
  <c r="DM38" i="1"/>
  <c r="DK38" i="1"/>
  <c r="DK37" i="1" s="1"/>
  <c r="DI38" i="1"/>
  <c r="DG38" i="1"/>
  <c r="DG37" i="1" s="1"/>
  <c r="DE38" i="1"/>
  <c r="DE37" i="1" s="1"/>
  <c r="DC38" i="1"/>
  <c r="DC37" i="1" s="1"/>
  <c r="DA38" i="1"/>
  <c r="DA37" i="1" s="1"/>
  <c r="CY38" i="1"/>
  <c r="CY37" i="1" s="1"/>
  <c r="CW38" i="1"/>
  <c r="CW37" i="1" s="1"/>
  <c r="CU38" i="1"/>
  <c r="CU37" i="1" s="1"/>
  <c r="CS38" i="1"/>
  <c r="CS37" i="1" s="1"/>
  <c r="CQ38" i="1"/>
  <c r="CQ37" i="1" s="1"/>
  <c r="CO38" i="1"/>
  <c r="CM38" i="1"/>
  <c r="CM37" i="1" s="1"/>
  <c r="CK38" i="1"/>
  <c r="CI38" i="1"/>
  <c r="CI37" i="1" s="1"/>
  <c r="CG38" i="1"/>
  <c r="CE38" i="1"/>
  <c r="CE37" i="1" s="1"/>
  <c r="CC38" i="1"/>
  <c r="CC37" i="1" s="1"/>
  <c r="CA38" i="1"/>
  <c r="CA37" i="1" s="1"/>
  <c r="BY38" i="1"/>
  <c r="BY37" i="1" s="1"/>
  <c r="BW38" i="1"/>
  <c r="BW37" i="1" s="1"/>
  <c r="BU38" i="1"/>
  <c r="BU37" i="1" s="1"/>
  <c r="BS38" i="1"/>
  <c r="BS37" i="1" s="1"/>
  <c r="BQ38" i="1"/>
  <c r="BQ37" i="1" s="1"/>
  <c r="BO38" i="1"/>
  <c r="BO37" i="1" s="1"/>
  <c r="BM38" i="1"/>
  <c r="BK38" i="1"/>
  <c r="BK37" i="1" s="1"/>
  <c r="BI38" i="1"/>
  <c r="BG38" i="1"/>
  <c r="BG37" i="1" s="1"/>
  <c r="BE38" i="1"/>
  <c r="BE37" i="1" s="1"/>
  <c r="BC38" i="1"/>
  <c r="BC37" i="1" s="1"/>
  <c r="BA38" i="1"/>
  <c r="AY38" i="1"/>
  <c r="AY37" i="1" s="1"/>
  <c r="AW38" i="1"/>
  <c r="AU38" i="1"/>
  <c r="AU37" i="1" s="1"/>
  <c r="AS38" i="1"/>
  <c r="AS37" i="1" s="1"/>
  <c r="AQ38" i="1"/>
  <c r="AQ37" i="1" s="1"/>
  <c r="AO38" i="1"/>
  <c r="AO37" i="1" s="1"/>
  <c r="AM38" i="1"/>
  <c r="AM37" i="1" s="1"/>
  <c r="AK38" i="1"/>
  <c r="AK37" i="1" s="1"/>
  <c r="AI38" i="1"/>
  <c r="AI37" i="1" s="1"/>
  <c r="AG38" i="1"/>
  <c r="AG37" i="1" s="1"/>
  <c r="AE38" i="1"/>
  <c r="AE37" i="1" s="1"/>
  <c r="AC38" i="1"/>
  <c r="AA38" i="1"/>
  <c r="AA37" i="1" s="1"/>
  <c r="Y38" i="1"/>
  <c r="W38" i="1"/>
  <c r="W37" i="1" s="1"/>
  <c r="U38" i="1"/>
  <c r="S38" i="1"/>
  <c r="S37" i="1" s="1"/>
  <c r="Q38" i="1"/>
  <c r="Q37" i="1" s="1"/>
  <c r="O38" i="1"/>
  <c r="EM38" i="1" s="1"/>
  <c r="EM37" i="1" s="1"/>
  <c r="EH37" i="1"/>
  <c r="EF37" i="1"/>
  <c r="ED37" i="1"/>
  <c r="EB37" i="1"/>
  <c r="DZ37" i="1"/>
  <c r="DY37" i="1"/>
  <c r="DX37" i="1"/>
  <c r="DV37" i="1"/>
  <c r="DU37" i="1"/>
  <c r="DT37" i="1"/>
  <c r="DR37" i="1"/>
  <c r="DP37" i="1"/>
  <c r="DN37" i="1"/>
  <c r="DM37" i="1"/>
  <c r="DL37" i="1"/>
  <c r="DJ37" i="1"/>
  <c r="DI37" i="1"/>
  <c r="DH37" i="1"/>
  <c r="DF37" i="1"/>
  <c r="DD37" i="1"/>
  <c r="DB37" i="1"/>
  <c r="CZ37" i="1"/>
  <c r="CX37" i="1"/>
  <c r="CV37" i="1"/>
  <c r="CT37" i="1"/>
  <c r="CR37" i="1"/>
  <c r="CP37" i="1"/>
  <c r="CO37" i="1"/>
  <c r="CN37" i="1"/>
  <c r="CL37" i="1"/>
  <c r="CK37" i="1"/>
  <c r="CJ37" i="1"/>
  <c r="CH37" i="1"/>
  <c r="CG37" i="1"/>
  <c r="CF37" i="1"/>
  <c r="CD37" i="1"/>
  <c r="CB37" i="1"/>
  <c r="BZ37" i="1"/>
  <c r="BX37" i="1"/>
  <c r="BV37" i="1"/>
  <c r="BT37" i="1"/>
  <c r="BR37" i="1"/>
  <c r="BP37" i="1"/>
  <c r="BN37" i="1"/>
  <c r="BM37" i="1"/>
  <c r="BL37" i="1"/>
  <c r="BJ37" i="1"/>
  <c r="BI37" i="1"/>
  <c r="BH37" i="1"/>
  <c r="BF37" i="1"/>
  <c r="BD37" i="1"/>
  <c r="BB37" i="1"/>
  <c r="BA37" i="1"/>
  <c r="AZ37" i="1"/>
  <c r="AX37" i="1"/>
  <c r="AW37" i="1"/>
  <c r="AV37" i="1"/>
  <c r="AT37" i="1"/>
  <c r="AR37" i="1"/>
  <c r="AP37" i="1"/>
  <c r="AN37" i="1"/>
  <c r="AL37" i="1"/>
  <c r="AJ37" i="1"/>
  <c r="AH37" i="1"/>
  <c r="AF37" i="1"/>
  <c r="AD37" i="1"/>
  <c r="AC37" i="1"/>
  <c r="AB37" i="1"/>
  <c r="Z37" i="1"/>
  <c r="Y37" i="1"/>
  <c r="X37" i="1"/>
  <c r="V37" i="1"/>
  <c r="U37" i="1"/>
  <c r="T37" i="1"/>
  <c r="R37" i="1"/>
  <c r="P37" i="1"/>
  <c r="N37" i="1"/>
  <c r="EL36" i="1"/>
  <c r="O36" i="1"/>
  <c r="EM36" i="1" s="1"/>
  <c r="EL35" i="1"/>
  <c r="O35" i="1"/>
  <c r="EM35" i="1" s="1"/>
  <c r="EL34" i="1"/>
  <c r="O34" i="1"/>
  <c r="EM34" i="1" s="1"/>
  <c r="EL33" i="1"/>
  <c r="O33" i="1"/>
  <c r="EM33" i="1" s="1"/>
  <c r="EL32" i="1"/>
  <c r="O32" i="1"/>
  <c r="EM32" i="1" s="1"/>
  <c r="EL31" i="1"/>
  <c r="O31" i="1"/>
  <c r="EM31" i="1" s="1"/>
  <c r="EL30" i="1"/>
  <c r="EN30" i="1" s="1"/>
  <c r="EI30" i="1"/>
  <c r="EG30" i="1"/>
  <c r="EE30" i="1"/>
  <c r="EC30" i="1"/>
  <c r="EA30" i="1"/>
  <c r="DY30" i="1"/>
  <c r="DW30" i="1"/>
  <c r="DU30" i="1"/>
  <c r="DS30" i="1"/>
  <c r="DQ30" i="1"/>
  <c r="DO30" i="1"/>
  <c r="DM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EL29" i="1"/>
  <c r="EN29" i="1" s="1"/>
  <c r="EI29" i="1"/>
  <c r="EI28" i="1" s="1"/>
  <c r="EG29" i="1"/>
  <c r="EE29" i="1"/>
  <c r="EC29" i="1"/>
  <c r="EA29" i="1"/>
  <c r="EA28" i="1" s="1"/>
  <c r="DY29" i="1"/>
  <c r="DW29" i="1"/>
  <c r="DU29" i="1"/>
  <c r="DS29" i="1"/>
  <c r="DS28" i="1" s="1"/>
  <c r="DQ29" i="1"/>
  <c r="DO29" i="1"/>
  <c r="DM29" i="1"/>
  <c r="DK29" i="1"/>
  <c r="DK28" i="1" s="1"/>
  <c r="DI29" i="1"/>
  <c r="DG29" i="1"/>
  <c r="DG28" i="1" s="1"/>
  <c r="DE29" i="1"/>
  <c r="DC29" i="1"/>
  <c r="DC28" i="1" s="1"/>
  <c r="DA29" i="1"/>
  <c r="CY29" i="1"/>
  <c r="CW29" i="1"/>
  <c r="CU29" i="1"/>
  <c r="CU28" i="1" s="1"/>
  <c r="CS29" i="1"/>
  <c r="CQ29" i="1"/>
  <c r="CQ28" i="1" s="1"/>
  <c r="CO29" i="1"/>
  <c r="CM29" i="1"/>
  <c r="CK29" i="1"/>
  <c r="CI29" i="1"/>
  <c r="CG29" i="1"/>
  <c r="CE29" i="1"/>
  <c r="CE28" i="1" s="1"/>
  <c r="CC29" i="1"/>
  <c r="CA29" i="1"/>
  <c r="CA28" i="1" s="1"/>
  <c r="BY29" i="1"/>
  <c r="BW29" i="1"/>
  <c r="BW28" i="1" s="1"/>
  <c r="BU29" i="1"/>
  <c r="BS29" i="1"/>
  <c r="BQ29" i="1"/>
  <c r="BO29" i="1"/>
  <c r="BO28" i="1" s="1"/>
  <c r="BM29" i="1"/>
  <c r="BK29" i="1"/>
  <c r="BI29" i="1"/>
  <c r="BG29" i="1"/>
  <c r="BG28" i="1" s="1"/>
  <c r="BE29" i="1"/>
  <c r="BC29" i="1"/>
  <c r="BA29" i="1"/>
  <c r="AY29" i="1"/>
  <c r="AY28" i="1" s="1"/>
  <c r="AW29" i="1"/>
  <c r="AU29" i="1"/>
  <c r="AU28" i="1" s="1"/>
  <c r="AS29" i="1"/>
  <c r="AQ29" i="1"/>
  <c r="AQ28" i="1" s="1"/>
  <c r="AO29" i="1"/>
  <c r="AM29" i="1"/>
  <c r="AK29" i="1"/>
  <c r="AI29" i="1"/>
  <c r="AI28" i="1" s="1"/>
  <c r="AG29" i="1"/>
  <c r="AE29" i="1"/>
  <c r="AE28" i="1" s="1"/>
  <c r="AC29" i="1"/>
  <c r="AA29" i="1"/>
  <c r="AA28" i="1" s="1"/>
  <c r="Y29" i="1"/>
  <c r="W29" i="1"/>
  <c r="U29" i="1"/>
  <c r="S29" i="1"/>
  <c r="S28" i="1" s="1"/>
  <c r="Q29" i="1"/>
  <c r="O29" i="1"/>
  <c r="EH28" i="1"/>
  <c r="EF28" i="1"/>
  <c r="ED28" i="1"/>
  <c r="EB28" i="1"/>
  <c r="DZ28" i="1"/>
  <c r="DX28" i="1"/>
  <c r="DW28" i="1"/>
  <c r="DV28" i="1"/>
  <c r="DT28" i="1"/>
  <c r="DR28" i="1"/>
  <c r="DP28" i="1"/>
  <c r="DN28" i="1"/>
  <c r="DL28" i="1"/>
  <c r="DJ28" i="1"/>
  <c r="DH28" i="1"/>
  <c r="DF28" i="1"/>
  <c r="DD28" i="1"/>
  <c r="DB28" i="1"/>
  <c r="CZ28" i="1"/>
  <c r="CX28" i="1"/>
  <c r="CV28" i="1"/>
  <c r="CT28" i="1"/>
  <c r="CR28" i="1"/>
  <c r="CP28" i="1"/>
  <c r="CN28" i="1"/>
  <c r="CM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K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EL27" i="1"/>
  <c r="EN27" i="1" s="1"/>
  <c r="EI27" i="1"/>
  <c r="EI26" i="1" s="1"/>
  <c r="EG27" i="1"/>
  <c r="EG26" i="1" s="1"/>
  <c r="EE27" i="1"/>
  <c r="EC27" i="1"/>
  <c r="EC26" i="1" s="1"/>
  <c r="EA27" i="1"/>
  <c r="EA26" i="1" s="1"/>
  <c r="DY27" i="1"/>
  <c r="DY26" i="1" s="1"/>
  <c r="DW27" i="1"/>
  <c r="DU27" i="1"/>
  <c r="DU26" i="1" s="1"/>
  <c r="DS27" i="1"/>
  <c r="DS26" i="1" s="1"/>
  <c r="DQ27" i="1"/>
  <c r="DQ26" i="1" s="1"/>
  <c r="DO27" i="1"/>
  <c r="DM27" i="1"/>
  <c r="DM26" i="1" s="1"/>
  <c r="DK27" i="1"/>
  <c r="DK26" i="1" s="1"/>
  <c r="DI27" i="1"/>
  <c r="DI26" i="1" s="1"/>
  <c r="DG27" i="1"/>
  <c r="DE27" i="1"/>
  <c r="DE26" i="1" s="1"/>
  <c r="DC27" i="1"/>
  <c r="DC26" i="1" s="1"/>
  <c r="DA27" i="1"/>
  <c r="DA26" i="1" s="1"/>
  <c r="CY27" i="1"/>
  <c r="CW27" i="1"/>
  <c r="CW26" i="1" s="1"/>
  <c r="CU27" i="1"/>
  <c r="CU26" i="1" s="1"/>
  <c r="CS27" i="1"/>
  <c r="CS26" i="1" s="1"/>
  <c r="CQ27" i="1"/>
  <c r="CO27" i="1"/>
  <c r="CO26" i="1" s="1"/>
  <c r="CM27" i="1"/>
  <c r="CM26" i="1" s="1"/>
  <c r="CK27" i="1"/>
  <c r="CK26" i="1" s="1"/>
  <c r="CI27" i="1"/>
  <c r="CG27" i="1"/>
  <c r="CG26" i="1" s="1"/>
  <c r="CE27" i="1"/>
  <c r="CE26" i="1" s="1"/>
  <c r="CC27" i="1"/>
  <c r="CC26" i="1" s="1"/>
  <c r="CA27" i="1"/>
  <c r="BY27" i="1"/>
  <c r="BY26" i="1" s="1"/>
  <c r="BW27" i="1"/>
  <c r="BW26" i="1" s="1"/>
  <c r="BU27" i="1"/>
  <c r="BU26" i="1" s="1"/>
  <c r="BS27" i="1"/>
  <c r="BQ27" i="1"/>
  <c r="BQ26" i="1" s="1"/>
  <c r="BO27" i="1"/>
  <c r="BO26" i="1" s="1"/>
  <c r="BM27" i="1"/>
  <c r="BM26" i="1" s="1"/>
  <c r="BK27" i="1"/>
  <c r="BI27" i="1"/>
  <c r="BI26" i="1" s="1"/>
  <c r="BG27" i="1"/>
  <c r="BG26" i="1" s="1"/>
  <c r="BE27" i="1"/>
  <c r="BE26" i="1" s="1"/>
  <c r="BC27" i="1"/>
  <c r="BA27" i="1"/>
  <c r="BA26" i="1" s="1"/>
  <c r="AY27" i="1"/>
  <c r="AY26" i="1" s="1"/>
  <c r="AW27" i="1"/>
  <c r="AW26" i="1" s="1"/>
  <c r="AU27" i="1"/>
  <c r="AS27" i="1"/>
  <c r="AS26" i="1" s="1"/>
  <c r="AQ27" i="1"/>
  <c r="AQ26" i="1" s="1"/>
  <c r="AO27" i="1"/>
  <c r="AO26" i="1" s="1"/>
  <c r="AM27" i="1"/>
  <c r="AK27" i="1"/>
  <c r="AK26" i="1" s="1"/>
  <c r="AI27" i="1"/>
  <c r="AI26" i="1" s="1"/>
  <c r="AG27" i="1"/>
  <c r="AG26" i="1" s="1"/>
  <c r="AE27" i="1"/>
  <c r="AC27" i="1"/>
  <c r="AC26" i="1" s="1"/>
  <c r="AA27" i="1"/>
  <c r="AA26" i="1" s="1"/>
  <c r="Y27" i="1"/>
  <c r="Y26" i="1" s="1"/>
  <c r="W27" i="1"/>
  <c r="U27" i="1"/>
  <c r="U26" i="1" s="1"/>
  <c r="S27" i="1"/>
  <c r="S26" i="1" s="1"/>
  <c r="Q27" i="1"/>
  <c r="Q26" i="1" s="1"/>
  <c r="O27" i="1"/>
  <c r="EH26" i="1"/>
  <c r="EF26" i="1"/>
  <c r="EE26" i="1"/>
  <c r="ED26" i="1"/>
  <c r="EB26" i="1"/>
  <c r="DZ26" i="1"/>
  <c r="DX26" i="1"/>
  <c r="DW26" i="1"/>
  <c r="DV26" i="1"/>
  <c r="DT26" i="1"/>
  <c r="DR26" i="1"/>
  <c r="DP26" i="1"/>
  <c r="DO26" i="1"/>
  <c r="DN26" i="1"/>
  <c r="DL26" i="1"/>
  <c r="DJ26" i="1"/>
  <c r="DH26" i="1"/>
  <c r="DG26" i="1"/>
  <c r="DF26" i="1"/>
  <c r="DD26" i="1"/>
  <c r="DB26" i="1"/>
  <c r="CZ26" i="1"/>
  <c r="CY26" i="1"/>
  <c r="CX26" i="1"/>
  <c r="CV26" i="1"/>
  <c r="CT26" i="1"/>
  <c r="CR26" i="1"/>
  <c r="CQ26" i="1"/>
  <c r="CP26" i="1"/>
  <c r="CN26" i="1"/>
  <c r="CL26" i="1"/>
  <c r="CJ26" i="1"/>
  <c r="CI26" i="1"/>
  <c r="CH26" i="1"/>
  <c r="CF26" i="1"/>
  <c r="CD26" i="1"/>
  <c r="CB26" i="1"/>
  <c r="CA26" i="1"/>
  <c r="BZ26" i="1"/>
  <c r="BX26" i="1"/>
  <c r="BV26" i="1"/>
  <c r="BT26" i="1"/>
  <c r="BS26" i="1"/>
  <c r="BR26" i="1"/>
  <c r="BP26" i="1"/>
  <c r="BN26" i="1"/>
  <c r="BL26" i="1"/>
  <c r="BK26" i="1"/>
  <c r="BJ26" i="1"/>
  <c r="BH26" i="1"/>
  <c r="BF26" i="1"/>
  <c r="BD26" i="1"/>
  <c r="BC26" i="1"/>
  <c r="BB26" i="1"/>
  <c r="AZ26" i="1"/>
  <c r="AX26" i="1"/>
  <c r="AV26" i="1"/>
  <c r="AU26" i="1"/>
  <c r="AT26" i="1"/>
  <c r="AR26" i="1"/>
  <c r="AP26" i="1"/>
  <c r="AN26" i="1"/>
  <c r="AM26" i="1"/>
  <c r="AL26" i="1"/>
  <c r="AJ26" i="1"/>
  <c r="AH26" i="1"/>
  <c r="AF26" i="1"/>
  <c r="AE26" i="1"/>
  <c r="AD26" i="1"/>
  <c r="AB26" i="1"/>
  <c r="Z26" i="1"/>
  <c r="X26" i="1"/>
  <c r="W26" i="1"/>
  <c r="V26" i="1"/>
  <c r="T26" i="1"/>
  <c r="R26" i="1"/>
  <c r="P26" i="1"/>
  <c r="O26" i="1"/>
  <c r="N26" i="1"/>
  <c r="EL25" i="1"/>
  <c r="EN25" i="1" s="1"/>
  <c r="EI25" i="1"/>
  <c r="EI24" i="1" s="1"/>
  <c r="EG25" i="1"/>
  <c r="EG24" i="1" s="1"/>
  <c r="EE25" i="1"/>
  <c r="EE24" i="1" s="1"/>
  <c r="EC25" i="1"/>
  <c r="EC24" i="1" s="1"/>
  <c r="EA25" i="1"/>
  <c r="EA24" i="1" s="1"/>
  <c r="DY25" i="1"/>
  <c r="DY24" i="1" s="1"/>
  <c r="DW25" i="1"/>
  <c r="DW24" i="1" s="1"/>
  <c r="DU25" i="1"/>
  <c r="DU24" i="1" s="1"/>
  <c r="DS25" i="1"/>
  <c r="DS24" i="1" s="1"/>
  <c r="DQ25" i="1"/>
  <c r="DQ24" i="1" s="1"/>
  <c r="DO25" i="1"/>
  <c r="DO24" i="1" s="1"/>
  <c r="DM25" i="1"/>
  <c r="DM24" i="1" s="1"/>
  <c r="DK25" i="1"/>
  <c r="DK24" i="1" s="1"/>
  <c r="DI25" i="1"/>
  <c r="DI24" i="1" s="1"/>
  <c r="DG25" i="1"/>
  <c r="DG24" i="1" s="1"/>
  <c r="DE25" i="1"/>
  <c r="DE24" i="1" s="1"/>
  <c r="DC25" i="1"/>
  <c r="DC24" i="1" s="1"/>
  <c r="DA25" i="1"/>
  <c r="DA24" i="1" s="1"/>
  <c r="CY25" i="1"/>
  <c r="CY24" i="1" s="1"/>
  <c r="CW25" i="1"/>
  <c r="CW24" i="1" s="1"/>
  <c r="CU25" i="1"/>
  <c r="CU24" i="1" s="1"/>
  <c r="CS25" i="1"/>
  <c r="CS24" i="1" s="1"/>
  <c r="CQ25" i="1"/>
  <c r="CQ24" i="1" s="1"/>
  <c r="CO25" i="1"/>
  <c r="CO24" i="1" s="1"/>
  <c r="CM25" i="1"/>
  <c r="CM24" i="1" s="1"/>
  <c r="CK25" i="1"/>
  <c r="CK24" i="1" s="1"/>
  <c r="CI25" i="1"/>
  <c r="CI24" i="1" s="1"/>
  <c r="CG25" i="1"/>
  <c r="CG24" i="1" s="1"/>
  <c r="CE25" i="1"/>
  <c r="CE24" i="1" s="1"/>
  <c r="CC25" i="1"/>
  <c r="CC24" i="1" s="1"/>
  <c r="CA25" i="1"/>
  <c r="CA24" i="1" s="1"/>
  <c r="BY25" i="1"/>
  <c r="BY24" i="1" s="1"/>
  <c r="BW25" i="1"/>
  <c r="BW24" i="1" s="1"/>
  <c r="BU25" i="1"/>
  <c r="BU24" i="1" s="1"/>
  <c r="BS25" i="1"/>
  <c r="BS24" i="1" s="1"/>
  <c r="BQ25" i="1"/>
  <c r="BQ24" i="1" s="1"/>
  <c r="BO25" i="1"/>
  <c r="BO24" i="1" s="1"/>
  <c r="BM25" i="1"/>
  <c r="BM24" i="1" s="1"/>
  <c r="BK25" i="1"/>
  <c r="BK24" i="1" s="1"/>
  <c r="BI25" i="1"/>
  <c r="BI24" i="1" s="1"/>
  <c r="BG25" i="1"/>
  <c r="BG24" i="1" s="1"/>
  <c r="BE25" i="1"/>
  <c r="BE24" i="1" s="1"/>
  <c r="BC25" i="1"/>
  <c r="BC24" i="1" s="1"/>
  <c r="BA25" i="1"/>
  <c r="BA24" i="1" s="1"/>
  <c r="AY25" i="1"/>
  <c r="AY24" i="1" s="1"/>
  <c r="AW25" i="1"/>
  <c r="AW24" i="1" s="1"/>
  <c r="AU25" i="1"/>
  <c r="AU24" i="1" s="1"/>
  <c r="AS25" i="1"/>
  <c r="AS24" i="1" s="1"/>
  <c r="AQ25" i="1"/>
  <c r="AQ24" i="1" s="1"/>
  <c r="AO25" i="1"/>
  <c r="AO24" i="1" s="1"/>
  <c r="AM25" i="1"/>
  <c r="AM24" i="1" s="1"/>
  <c r="AK25" i="1"/>
  <c r="AK24" i="1" s="1"/>
  <c r="AI25" i="1"/>
  <c r="AI24" i="1" s="1"/>
  <c r="AG25" i="1"/>
  <c r="AG24" i="1" s="1"/>
  <c r="AE25" i="1"/>
  <c r="AE24" i="1" s="1"/>
  <c r="AC25" i="1"/>
  <c r="AC24" i="1" s="1"/>
  <c r="AA25" i="1"/>
  <c r="AA24" i="1" s="1"/>
  <c r="Y25" i="1"/>
  <c r="Y24" i="1" s="1"/>
  <c r="W25" i="1"/>
  <c r="U25" i="1"/>
  <c r="U24" i="1" s="1"/>
  <c r="S25" i="1"/>
  <c r="S24" i="1" s="1"/>
  <c r="Q25" i="1"/>
  <c r="Q24" i="1" s="1"/>
  <c r="O25" i="1"/>
  <c r="EH24" i="1"/>
  <c r="EF24" i="1"/>
  <c r="ED24" i="1"/>
  <c r="EB24" i="1"/>
  <c r="DZ24" i="1"/>
  <c r="DX24" i="1"/>
  <c r="DV24" i="1"/>
  <c r="DT24" i="1"/>
  <c r="DR24" i="1"/>
  <c r="DP24" i="1"/>
  <c r="DN24" i="1"/>
  <c r="DL24" i="1"/>
  <c r="DJ24" i="1"/>
  <c r="DH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W24" i="1"/>
  <c r="V24" i="1"/>
  <c r="T24" i="1"/>
  <c r="R24" i="1"/>
  <c r="P24" i="1"/>
  <c r="N24" i="1"/>
  <c r="EN23" i="1"/>
  <c r="EL23" i="1"/>
  <c r="EI23" i="1"/>
  <c r="EG23" i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EL22" i="1"/>
  <c r="EN22" i="1" s="1"/>
  <c r="EI22" i="1"/>
  <c r="EG22" i="1"/>
  <c r="EE22" i="1"/>
  <c r="EC22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EL21" i="1"/>
  <c r="EI21" i="1"/>
  <c r="U21" i="1"/>
  <c r="EL20" i="1"/>
  <c r="EI20" i="1"/>
  <c r="U20" i="1"/>
  <c r="EM20" i="1" s="1"/>
  <c r="EL19" i="1"/>
  <c r="EI19" i="1"/>
  <c r="U19" i="1"/>
  <c r="EL18" i="1"/>
  <c r="EI18" i="1"/>
  <c r="U18" i="1"/>
  <c r="EL17" i="1"/>
  <c r="EI17" i="1"/>
  <c r="U17" i="1"/>
  <c r="EL16" i="1"/>
  <c r="EI16" i="1"/>
  <c r="U16" i="1"/>
  <c r="EM16" i="1" s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T15" i="1"/>
  <c r="EL15" i="1" s="1"/>
  <c r="EN15" i="1" s="1"/>
  <c r="S15" i="1"/>
  <c r="Q15" i="1"/>
  <c r="O15" i="1"/>
  <c r="EL14" i="1"/>
  <c r="EN14" i="1" s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EL13" i="1"/>
  <c r="EN13" i="1" s="1"/>
  <c r="EI13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EN12" i="1"/>
  <c r="EL12" i="1"/>
  <c r="EI12" i="1"/>
  <c r="EG12" i="1"/>
  <c r="EE12" i="1"/>
  <c r="EC12" i="1"/>
  <c r="EA12" i="1"/>
  <c r="DY12" i="1"/>
  <c r="DW12" i="1"/>
  <c r="DU12" i="1"/>
  <c r="DS12" i="1"/>
  <c r="DQ12" i="1"/>
  <c r="DO12" i="1"/>
  <c r="DM12" i="1"/>
  <c r="DK12" i="1"/>
  <c r="DI12" i="1"/>
  <c r="DG12" i="1"/>
  <c r="DE12" i="1"/>
  <c r="DC12" i="1"/>
  <c r="DA12" i="1"/>
  <c r="CY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EL11" i="1"/>
  <c r="EN11" i="1" s="1"/>
  <c r="EI11" i="1"/>
  <c r="EG11" i="1"/>
  <c r="EE11" i="1"/>
  <c r="EC11" i="1"/>
  <c r="EA11" i="1"/>
  <c r="DY11" i="1"/>
  <c r="DW11" i="1"/>
  <c r="DU11" i="1"/>
  <c r="DS11" i="1"/>
  <c r="DQ11" i="1"/>
  <c r="DO11" i="1"/>
  <c r="DM11" i="1"/>
  <c r="DK11" i="1"/>
  <c r="DI11" i="1"/>
  <c r="DG11" i="1"/>
  <c r="DE11" i="1"/>
  <c r="DC11" i="1"/>
  <c r="DA11" i="1"/>
  <c r="CY11" i="1"/>
  <c r="CW11" i="1"/>
  <c r="CU11" i="1"/>
  <c r="CS11" i="1"/>
  <c r="CQ11" i="1"/>
  <c r="CO11" i="1"/>
  <c r="CM11" i="1"/>
  <c r="CK11" i="1"/>
  <c r="CI11" i="1"/>
  <c r="CG11" i="1"/>
  <c r="CE11" i="1"/>
  <c r="CC11" i="1"/>
  <c r="CA11" i="1"/>
  <c r="BY11" i="1"/>
  <c r="BW11" i="1"/>
  <c r="BU11" i="1"/>
  <c r="BS11" i="1"/>
  <c r="BQ11" i="1"/>
  <c r="BO11" i="1"/>
  <c r="BM11" i="1"/>
  <c r="BK11" i="1"/>
  <c r="BI11" i="1"/>
  <c r="BG11" i="1"/>
  <c r="BE11" i="1"/>
  <c r="BC11" i="1"/>
  <c r="BA11" i="1"/>
  <c r="AY11" i="1"/>
  <c r="AW11" i="1"/>
  <c r="AU11" i="1"/>
  <c r="AS11" i="1"/>
  <c r="AQ11" i="1"/>
  <c r="AO11" i="1"/>
  <c r="AM11" i="1"/>
  <c r="AK11" i="1"/>
  <c r="AI11" i="1"/>
  <c r="AG11" i="1"/>
  <c r="AE11" i="1"/>
  <c r="AC11" i="1"/>
  <c r="AA11" i="1"/>
  <c r="Y11" i="1"/>
  <c r="W11" i="1"/>
  <c r="U11" i="1"/>
  <c r="S11" i="1"/>
  <c r="Q11" i="1"/>
  <c r="O11" i="1"/>
  <c r="EH10" i="1"/>
  <c r="EF10" i="1"/>
  <c r="ED10" i="1"/>
  <c r="EB10" i="1"/>
  <c r="EB202" i="1" s="1"/>
  <c r="DZ10" i="1"/>
  <c r="DZ202" i="1" s="1"/>
  <c r="DX10" i="1"/>
  <c r="DV10" i="1"/>
  <c r="DT10" i="1"/>
  <c r="DT202" i="1" s="1"/>
  <c r="DR10" i="1"/>
  <c r="DR202" i="1" s="1"/>
  <c r="DP10" i="1"/>
  <c r="DN10" i="1"/>
  <c r="DL10" i="1"/>
  <c r="DL202" i="1" s="1"/>
  <c r="DJ10" i="1"/>
  <c r="DJ202" i="1" s="1"/>
  <c r="DH10" i="1"/>
  <c r="DF10" i="1"/>
  <c r="DD10" i="1"/>
  <c r="DD202" i="1" s="1"/>
  <c r="DB10" i="1"/>
  <c r="DB202" i="1" s="1"/>
  <c r="CZ10" i="1"/>
  <c r="CX10" i="1"/>
  <c r="CV10" i="1"/>
  <c r="CV202" i="1" s="1"/>
  <c r="CT10" i="1"/>
  <c r="CT202" i="1" s="1"/>
  <c r="CR10" i="1"/>
  <c r="CP10" i="1"/>
  <c r="CN10" i="1"/>
  <c r="CN202" i="1" s="1"/>
  <c r="CL10" i="1"/>
  <c r="CL202" i="1" s="1"/>
  <c r="CJ10" i="1"/>
  <c r="CH10" i="1"/>
  <c r="CF10" i="1"/>
  <c r="CF202" i="1" s="1"/>
  <c r="CD10" i="1"/>
  <c r="CD202" i="1" s="1"/>
  <c r="CB10" i="1"/>
  <c r="BZ10" i="1"/>
  <c r="BX10" i="1"/>
  <c r="BX202" i="1" s="1"/>
  <c r="BV10" i="1"/>
  <c r="BV202" i="1" s="1"/>
  <c r="BT10" i="1"/>
  <c r="BR10" i="1"/>
  <c r="BP10" i="1"/>
  <c r="BP202" i="1" s="1"/>
  <c r="BN10" i="1"/>
  <c r="BN202" i="1" s="1"/>
  <c r="BL10" i="1"/>
  <c r="BJ10" i="1"/>
  <c r="BH10" i="1"/>
  <c r="BH202" i="1" s="1"/>
  <c r="BF10" i="1"/>
  <c r="BF202" i="1" s="1"/>
  <c r="BD10" i="1"/>
  <c r="BB10" i="1"/>
  <c r="AZ10" i="1"/>
  <c r="AZ202" i="1" s="1"/>
  <c r="AX10" i="1"/>
  <c r="AX202" i="1" s="1"/>
  <c r="AV10" i="1"/>
  <c r="AT10" i="1"/>
  <c r="AR10" i="1"/>
  <c r="AR202" i="1" s="1"/>
  <c r="AP10" i="1"/>
  <c r="AP202" i="1" s="1"/>
  <c r="AN10" i="1"/>
  <c r="AL10" i="1"/>
  <c r="AJ10" i="1"/>
  <c r="AJ202" i="1" s="1"/>
  <c r="AH10" i="1"/>
  <c r="AH202" i="1" s="1"/>
  <c r="AF10" i="1"/>
  <c r="AD10" i="1"/>
  <c r="AB10" i="1"/>
  <c r="AB202" i="1" s="1"/>
  <c r="Z10" i="1"/>
  <c r="Z202" i="1" s="1"/>
  <c r="X10" i="1"/>
  <c r="V10" i="1"/>
  <c r="T10" i="1"/>
  <c r="T202" i="1" s="1"/>
  <c r="R10" i="1"/>
  <c r="P10" i="1"/>
  <c r="N10" i="1"/>
  <c r="AC10" i="1" l="1"/>
  <c r="Y43" i="1"/>
  <c r="CK43" i="1"/>
  <c r="AE61" i="1"/>
  <c r="BK61" i="1"/>
  <c r="CQ61" i="1"/>
  <c r="EM63" i="1"/>
  <c r="AC72" i="1"/>
  <c r="BY72" i="1"/>
  <c r="CW72" i="1"/>
  <c r="S100" i="1"/>
  <c r="DK119" i="1"/>
  <c r="DA162" i="1"/>
  <c r="R82" i="1"/>
  <c r="W82" i="1"/>
  <c r="AM82" i="1"/>
  <c r="BC82" i="1"/>
  <c r="CI82" i="1"/>
  <c r="CY82" i="1"/>
  <c r="DO82" i="1"/>
  <c r="EM121" i="1"/>
  <c r="EL125" i="1"/>
  <c r="EN125" i="1" s="1"/>
  <c r="AE148" i="1"/>
  <c r="CQ148" i="1"/>
  <c r="AO162" i="1"/>
  <c r="AK10" i="1"/>
  <c r="AS10" i="1"/>
  <c r="BA10" i="1"/>
  <c r="BI10" i="1"/>
  <c r="BQ10" i="1"/>
  <c r="BY10" i="1"/>
  <c r="CG10" i="1"/>
  <c r="CO10" i="1"/>
  <c r="CW10" i="1"/>
  <c r="EM17" i="1"/>
  <c r="EM21" i="1"/>
  <c r="EL28" i="1"/>
  <c r="O43" i="1"/>
  <c r="W43" i="1"/>
  <c r="AE43" i="1"/>
  <c r="AM43" i="1"/>
  <c r="AU43" i="1"/>
  <c r="BC43" i="1"/>
  <c r="BK43" i="1"/>
  <c r="BS43" i="1"/>
  <c r="CA43" i="1"/>
  <c r="CI43" i="1"/>
  <c r="CQ43" i="1"/>
  <c r="CY43" i="1"/>
  <c r="DG43" i="1"/>
  <c r="DO43" i="1"/>
  <c r="DW43" i="1"/>
  <c r="EE43" i="1"/>
  <c r="AC43" i="1"/>
  <c r="AS43" i="1"/>
  <c r="BI43" i="1"/>
  <c r="BY43" i="1"/>
  <c r="CO43" i="1"/>
  <c r="DE43" i="1"/>
  <c r="DU43" i="1"/>
  <c r="S61" i="1"/>
  <c r="AI61" i="1"/>
  <c r="AY61" i="1"/>
  <c r="BG61" i="1"/>
  <c r="BO61" i="1"/>
  <c r="BW61" i="1"/>
  <c r="CE61" i="1"/>
  <c r="CU61" i="1"/>
  <c r="DK61" i="1"/>
  <c r="DS61" i="1"/>
  <c r="EA61" i="1"/>
  <c r="EI61" i="1"/>
  <c r="EL72" i="1"/>
  <c r="O148" i="1"/>
  <c r="CA148" i="1"/>
  <c r="Y162" i="1"/>
  <c r="CK162" i="1"/>
  <c r="S189" i="1"/>
  <c r="AI189" i="1"/>
  <c r="AY189" i="1"/>
  <c r="BO189" i="1"/>
  <c r="CE189" i="1"/>
  <c r="CU189" i="1"/>
  <c r="DK189" i="1"/>
  <c r="EA189" i="1"/>
  <c r="EI189" i="1"/>
  <c r="EL191" i="1"/>
  <c r="EN191" i="1" s="1"/>
  <c r="Q148" i="1"/>
  <c r="Y148" i="1"/>
  <c r="AG148" i="1"/>
  <c r="AO148" i="1"/>
  <c r="AW148" i="1"/>
  <c r="BE148" i="1"/>
  <c r="BM148" i="1"/>
  <c r="BU148" i="1"/>
  <c r="CC148" i="1"/>
  <c r="CK148" i="1"/>
  <c r="CS148" i="1"/>
  <c r="DA148" i="1"/>
  <c r="DI148" i="1"/>
  <c r="DQ148" i="1"/>
  <c r="DY148" i="1"/>
  <c r="EG148" i="1"/>
  <c r="AU148" i="1"/>
  <c r="DG148" i="1"/>
  <c r="EL162" i="1"/>
  <c r="AG177" i="1"/>
  <c r="AO177" i="1"/>
  <c r="AW177" i="1"/>
  <c r="BE177" i="1"/>
  <c r="BM177" i="1"/>
  <c r="BU177" i="1"/>
  <c r="CC177" i="1"/>
  <c r="CK177" i="1"/>
  <c r="EH189" i="1"/>
  <c r="EH202" i="1" s="1"/>
  <c r="Q173" i="1"/>
  <c r="Y173" i="1"/>
  <c r="AG173" i="1"/>
  <c r="AO173" i="1"/>
  <c r="AW173" i="1"/>
  <c r="BM173" i="1"/>
  <c r="CC173" i="1"/>
  <c r="CS173" i="1"/>
  <c r="DI173" i="1"/>
  <c r="DY173" i="1"/>
  <c r="EM176" i="1"/>
  <c r="S177" i="1"/>
  <c r="AI177" i="1"/>
  <c r="BO177" i="1"/>
  <c r="CE177" i="1"/>
  <c r="EA177" i="1"/>
  <c r="AS182" i="1"/>
  <c r="BY182" i="1"/>
  <c r="DE182" i="1"/>
  <c r="AA148" i="1"/>
  <c r="AI148" i="1"/>
  <c r="BG148" i="1"/>
  <c r="BO148" i="1"/>
  <c r="CM148" i="1"/>
  <c r="CU148" i="1"/>
  <c r="DS148" i="1"/>
  <c r="EA148" i="1"/>
  <c r="BE162" i="1"/>
  <c r="DQ162" i="1"/>
  <c r="S173" i="1"/>
  <c r="AA173" i="1"/>
  <c r="AI173" i="1"/>
  <c r="AQ173" i="1"/>
  <c r="AY173" i="1"/>
  <c r="BG173" i="1"/>
  <c r="BO173" i="1"/>
  <c r="BW173" i="1"/>
  <c r="CE173" i="1"/>
  <c r="CM173" i="1"/>
  <c r="CU173" i="1"/>
  <c r="DC173" i="1"/>
  <c r="DK173" i="1"/>
  <c r="DS173" i="1"/>
  <c r="EA173" i="1"/>
  <c r="EI173" i="1"/>
  <c r="EM12" i="1"/>
  <c r="W28" i="1"/>
  <c r="AM28" i="1"/>
  <c r="BC28" i="1"/>
  <c r="BS28" i="1"/>
  <c r="CI28" i="1"/>
  <c r="CY28" i="1"/>
  <c r="DO28" i="1"/>
  <c r="EE28" i="1"/>
  <c r="U43" i="1"/>
  <c r="AK43" i="1"/>
  <c r="BA43" i="1"/>
  <c r="BQ43" i="1"/>
  <c r="CG43" i="1"/>
  <c r="CW43" i="1"/>
  <c r="DM43" i="1"/>
  <c r="EC43" i="1"/>
  <c r="W51" i="1"/>
  <c r="AE51" i="1"/>
  <c r="AM51" i="1"/>
  <c r="AU51" i="1"/>
  <c r="BS51" i="1"/>
  <c r="CI51" i="1"/>
  <c r="Q61" i="1"/>
  <c r="Y61" i="1"/>
  <c r="AG61" i="1"/>
  <c r="AO61" i="1"/>
  <c r="AW61" i="1"/>
  <c r="BE61" i="1"/>
  <c r="BM61" i="1"/>
  <c r="BU61" i="1"/>
  <c r="CC61" i="1"/>
  <c r="CK61" i="1"/>
  <c r="CS61" i="1"/>
  <c r="DA61" i="1"/>
  <c r="DI61" i="1"/>
  <c r="DQ61" i="1"/>
  <c r="DY61" i="1"/>
  <c r="EG61" i="1"/>
  <c r="AA65" i="1"/>
  <c r="AI65" i="1"/>
  <c r="AQ65" i="1"/>
  <c r="AY65" i="1"/>
  <c r="BG65" i="1"/>
  <c r="BO65" i="1"/>
  <c r="BW65" i="1"/>
  <c r="CM65" i="1"/>
  <c r="CU65" i="1"/>
  <c r="DC65" i="1"/>
  <c r="DK65" i="1"/>
  <c r="DS65" i="1"/>
  <c r="EA65" i="1"/>
  <c r="EI65" i="1"/>
  <c r="Y72" i="1"/>
  <c r="AG72" i="1"/>
  <c r="CC72" i="1"/>
  <c r="CK72" i="1"/>
  <c r="DI72" i="1"/>
  <c r="DQ72" i="1"/>
  <c r="EG72" i="1"/>
  <c r="S72" i="1"/>
  <c r="AA72" i="1"/>
  <c r="AI72" i="1"/>
  <c r="AQ72" i="1"/>
  <c r="AY72" i="1"/>
  <c r="BG72" i="1"/>
  <c r="BO72" i="1"/>
  <c r="BW72" i="1"/>
  <c r="CE72" i="1"/>
  <c r="CM72" i="1"/>
  <c r="CU72" i="1"/>
  <c r="DC72" i="1"/>
  <c r="DK72" i="1"/>
  <c r="DS72" i="1"/>
  <c r="EA72" i="1"/>
  <c r="EI72" i="1"/>
  <c r="EM79" i="1"/>
  <c r="W77" i="1"/>
  <c r="AM77" i="1"/>
  <c r="BC77" i="1"/>
  <c r="BS77" i="1"/>
  <c r="CI77" i="1"/>
  <c r="CY77" i="1"/>
  <c r="DO77" i="1"/>
  <c r="EE77" i="1"/>
  <c r="EM80" i="1"/>
  <c r="W119" i="1"/>
  <c r="AM119" i="1"/>
  <c r="BC119" i="1"/>
  <c r="BK119" i="1"/>
  <c r="BS119" i="1"/>
  <c r="CA119" i="1"/>
  <c r="CI119" i="1"/>
  <c r="CQ119" i="1"/>
  <c r="CY119" i="1"/>
  <c r="DG119" i="1"/>
  <c r="DO119" i="1"/>
  <c r="DW119" i="1"/>
  <c r="BM119" i="1"/>
  <c r="BU119" i="1"/>
  <c r="CC119" i="1"/>
  <c r="CK119" i="1"/>
  <c r="CS119" i="1"/>
  <c r="DA119" i="1"/>
  <c r="DI119" i="1"/>
  <c r="DQ119" i="1"/>
  <c r="DY119" i="1"/>
  <c r="EG119" i="1"/>
  <c r="EM100" i="1"/>
  <c r="Y112" i="1"/>
  <c r="AO112" i="1"/>
  <c r="BE112" i="1"/>
  <c r="BU112" i="1"/>
  <c r="CK112" i="1"/>
  <c r="DA112" i="1"/>
  <c r="DQ112" i="1"/>
  <c r="EG112" i="1"/>
  <c r="EM118" i="1"/>
  <c r="AU133" i="1"/>
  <c r="CA133" i="1"/>
  <c r="Q43" i="1"/>
  <c r="AG43" i="1"/>
  <c r="AW43" i="1"/>
  <c r="BM43" i="1"/>
  <c r="CC43" i="1"/>
  <c r="CS43" i="1"/>
  <c r="DI43" i="1"/>
  <c r="DY43" i="1"/>
  <c r="O48" i="1"/>
  <c r="W48" i="1"/>
  <c r="AE48" i="1"/>
  <c r="AM48" i="1"/>
  <c r="AU48" i="1"/>
  <c r="BC48" i="1"/>
  <c r="BK48" i="1"/>
  <c r="BS48" i="1"/>
  <c r="CA48" i="1"/>
  <c r="CI48" i="1"/>
  <c r="CQ48" i="1"/>
  <c r="CY48" i="1"/>
  <c r="DG48" i="1"/>
  <c r="DO48" i="1"/>
  <c r="DW48" i="1"/>
  <c r="EE48" i="1"/>
  <c r="AA77" i="1"/>
  <c r="AQ77" i="1"/>
  <c r="BG77" i="1"/>
  <c r="BW77" i="1"/>
  <c r="CM77" i="1"/>
  <c r="DC77" i="1"/>
  <c r="DS77" i="1"/>
  <c r="EI77" i="1"/>
  <c r="O119" i="1"/>
  <c r="AA119" i="1"/>
  <c r="AQ119" i="1"/>
  <c r="BO119" i="1"/>
  <c r="CU119" i="1"/>
  <c r="EA119" i="1"/>
  <c r="BW119" i="1"/>
  <c r="DC119" i="1"/>
  <c r="S51" i="1"/>
  <c r="AI51" i="1"/>
  <c r="AY51" i="1"/>
  <c r="BO51" i="1"/>
  <c r="CM51" i="1"/>
  <c r="CU51" i="1"/>
  <c r="DK51" i="1"/>
  <c r="DS51" i="1"/>
  <c r="EA51" i="1"/>
  <c r="W61" i="1"/>
  <c r="AM61" i="1"/>
  <c r="AU61" i="1"/>
  <c r="BC61" i="1"/>
  <c r="BS61" i="1"/>
  <c r="CA61" i="1"/>
  <c r="CI61" i="1"/>
  <c r="CY61" i="1"/>
  <c r="DG61" i="1"/>
  <c r="DO61" i="1"/>
  <c r="EE61" i="1"/>
  <c r="O75" i="1"/>
  <c r="Y143" i="1"/>
  <c r="AO143" i="1"/>
  <c r="BE143" i="1"/>
  <c r="BU143" i="1"/>
  <c r="CK143" i="1"/>
  <c r="DA143" i="1"/>
  <c r="DQ143" i="1"/>
  <c r="EG143" i="1"/>
  <c r="AO155" i="1"/>
  <c r="BU155" i="1"/>
  <c r="DA155" i="1"/>
  <c r="EG155" i="1"/>
  <c r="U162" i="1"/>
  <c r="AK162" i="1"/>
  <c r="BA162" i="1"/>
  <c r="BQ162" i="1"/>
  <c r="CG162" i="1"/>
  <c r="CW162" i="1"/>
  <c r="DM162" i="1"/>
  <c r="EC162" i="1"/>
  <c r="W182" i="1"/>
  <c r="AE182" i="1"/>
  <c r="AM182" i="1"/>
  <c r="AU182" i="1"/>
  <c r="BC182" i="1"/>
  <c r="BK182" i="1"/>
  <c r="BS182" i="1"/>
  <c r="CA182" i="1"/>
  <c r="CI182" i="1"/>
  <c r="CQ182" i="1"/>
  <c r="CY182" i="1"/>
  <c r="DG182" i="1"/>
  <c r="DO182" i="1"/>
  <c r="DW182" i="1"/>
  <c r="EE182" i="1"/>
  <c r="EM185" i="1"/>
  <c r="U189" i="1"/>
  <c r="AC189" i="1"/>
  <c r="AK189" i="1"/>
  <c r="AS189" i="1"/>
  <c r="BA189" i="1"/>
  <c r="BI189" i="1"/>
  <c r="BQ189" i="1"/>
  <c r="BY189" i="1"/>
  <c r="CG189" i="1"/>
  <c r="CO189" i="1"/>
  <c r="CW189" i="1"/>
  <c r="DE189" i="1"/>
  <c r="DM189" i="1"/>
  <c r="EM195" i="1"/>
  <c r="DG133" i="1"/>
  <c r="DW133" i="1"/>
  <c r="EE133" i="1"/>
  <c r="S143" i="1"/>
  <c r="AA143" i="1"/>
  <c r="AI143" i="1"/>
  <c r="AQ143" i="1"/>
  <c r="AY143" i="1"/>
  <c r="BG143" i="1"/>
  <c r="BO143" i="1"/>
  <c r="BW143" i="1"/>
  <c r="CE143" i="1"/>
  <c r="CM143" i="1"/>
  <c r="CU143" i="1"/>
  <c r="DC143" i="1"/>
  <c r="DK143" i="1"/>
  <c r="DS143" i="1"/>
  <c r="EA143" i="1"/>
  <c r="EI143" i="1"/>
  <c r="S155" i="1"/>
  <c r="AI155" i="1"/>
  <c r="AY155" i="1"/>
  <c r="BO155" i="1"/>
  <c r="CE155" i="1"/>
  <c r="CU155" i="1"/>
  <c r="DK155" i="1"/>
  <c r="EA155" i="1"/>
  <c r="EM169" i="1"/>
  <c r="AA177" i="1"/>
  <c r="AQ177" i="1"/>
  <c r="BG177" i="1"/>
  <c r="BW177" i="1"/>
  <c r="CM177" i="1"/>
  <c r="DC177" i="1"/>
  <c r="DS177" i="1"/>
  <c r="EI177" i="1"/>
  <c r="DW189" i="1"/>
  <c r="EE189" i="1"/>
  <c r="W148" i="1"/>
  <c r="AM148" i="1"/>
  <c r="BC148" i="1"/>
  <c r="BS148" i="1"/>
  <c r="CI148" i="1"/>
  <c r="CY148" i="1"/>
  <c r="DO148" i="1"/>
  <c r="EE148" i="1"/>
  <c r="Q162" i="1"/>
  <c r="AG162" i="1"/>
  <c r="AW162" i="1"/>
  <c r="BM162" i="1"/>
  <c r="CC162" i="1"/>
  <c r="CS162" i="1"/>
  <c r="DI162" i="1"/>
  <c r="DY162" i="1"/>
  <c r="EM178" i="1"/>
  <c r="W177" i="1"/>
  <c r="AE177" i="1"/>
  <c r="AM177" i="1"/>
  <c r="AU177" i="1"/>
  <c r="BC177" i="1"/>
  <c r="BK177" i="1"/>
  <c r="BS177" i="1"/>
  <c r="CA177" i="1"/>
  <c r="CI177" i="1"/>
  <c r="CQ177" i="1"/>
  <c r="CY177" i="1"/>
  <c r="DG177" i="1"/>
  <c r="DO177" i="1"/>
  <c r="DW177" i="1"/>
  <c r="EE177" i="1"/>
  <c r="EM150" i="1"/>
  <c r="EM151" i="1"/>
  <c r="W173" i="1"/>
  <c r="AE173" i="1"/>
  <c r="AM173" i="1"/>
  <c r="AU173" i="1"/>
  <c r="BC173" i="1"/>
  <c r="BK173" i="1"/>
  <c r="BS173" i="1"/>
  <c r="CA173" i="1"/>
  <c r="CI173" i="1"/>
  <c r="CQ173" i="1"/>
  <c r="CY173" i="1"/>
  <c r="DG173" i="1"/>
  <c r="DO173" i="1"/>
  <c r="DW173" i="1"/>
  <c r="EE173" i="1"/>
  <c r="CS177" i="1"/>
  <c r="DA177" i="1"/>
  <c r="DI177" i="1"/>
  <c r="DQ177" i="1"/>
  <c r="DY177" i="1"/>
  <c r="EG177" i="1"/>
  <c r="EM11" i="1"/>
  <c r="W10" i="1"/>
  <c r="AU10" i="1"/>
  <c r="BS10" i="1"/>
  <c r="CQ10" i="1"/>
  <c r="DG10" i="1"/>
  <c r="DW10" i="1"/>
  <c r="AE10" i="1"/>
  <c r="BC10" i="1"/>
  <c r="CA10" i="1"/>
  <c r="CY10" i="1"/>
  <c r="EE10" i="1"/>
  <c r="AM10" i="1"/>
  <c r="BK10" i="1"/>
  <c r="CI10" i="1"/>
  <c r="DO10" i="1"/>
  <c r="V202" i="1"/>
  <c r="AL202" i="1"/>
  <c r="BB202" i="1"/>
  <c r="BR202" i="1"/>
  <c r="CH202" i="1"/>
  <c r="CX202" i="1"/>
  <c r="DN202" i="1"/>
  <c r="ED202" i="1"/>
  <c r="P202" i="1"/>
  <c r="X202" i="1"/>
  <c r="AF202" i="1"/>
  <c r="AN202" i="1"/>
  <c r="AV202" i="1"/>
  <c r="BL202" i="1"/>
  <c r="BT202" i="1"/>
  <c r="CB202" i="1"/>
  <c r="CJ202" i="1"/>
  <c r="CR202" i="1"/>
  <c r="CZ202" i="1"/>
  <c r="DH202" i="1"/>
  <c r="DP202" i="1"/>
  <c r="DX202" i="1"/>
  <c r="EF202" i="1"/>
  <c r="S10" i="1"/>
  <c r="AA10" i="1"/>
  <c r="AI10" i="1"/>
  <c r="AQ10" i="1"/>
  <c r="AY10" i="1"/>
  <c r="BG10" i="1"/>
  <c r="BO10" i="1"/>
  <c r="BW10" i="1"/>
  <c r="CE10" i="1"/>
  <c r="CM10" i="1"/>
  <c r="CU10" i="1"/>
  <c r="DC10" i="1"/>
  <c r="DK10" i="1"/>
  <c r="DS10" i="1"/>
  <c r="EA10" i="1"/>
  <c r="EI10" i="1"/>
  <c r="EM19" i="1"/>
  <c r="EM27" i="1"/>
  <c r="EM26" i="1" s="1"/>
  <c r="EM29" i="1"/>
  <c r="U28" i="1"/>
  <c r="AC28" i="1"/>
  <c r="AK28" i="1"/>
  <c r="AS28" i="1"/>
  <c r="BA28" i="1"/>
  <c r="BI28" i="1"/>
  <c r="BQ28" i="1"/>
  <c r="BY28" i="1"/>
  <c r="CG28" i="1"/>
  <c r="CO28" i="1"/>
  <c r="CW28" i="1"/>
  <c r="DE28" i="1"/>
  <c r="DM28" i="1"/>
  <c r="DU28" i="1"/>
  <c r="EC28" i="1"/>
  <c r="S43" i="1"/>
  <c r="AA43" i="1"/>
  <c r="AI43" i="1"/>
  <c r="AQ43" i="1"/>
  <c r="AY43" i="1"/>
  <c r="BG43" i="1"/>
  <c r="BO43" i="1"/>
  <c r="BW43" i="1"/>
  <c r="CE43" i="1"/>
  <c r="CM43" i="1"/>
  <c r="CU43" i="1"/>
  <c r="DC43" i="1"/>
  <c r="DK43" i="1"/>
  <c r="DS43" i="1"/>
  <c r="EA43" i="1"/>
  <c r="EI43" i="1"/>
  <c r="AC48" i="1"/>
  <c r="AS48" i="1"/>
  <c r="BI48" i="1"/>
  <c r="BY48" i="1"/>
  <c r="CO48" i="1"/>
  <c r="DE48" i="1"/>
  <c r="DU48" i="1"/>
  <c r="AA51" i="1"/>
  <c r="AQ51" i="1"/>
  <c r="BG51" i="1"/>
  <c r="CE51" i="1"/>
  <c r="DC51" i="1"/>
  <c r="EI51" i="1"/>
  <c r="EM59" i="1"/>
  <c r="BK51" i="1"/>
  <c r="CA51" i="1"/>
  <c r="CQ51" i="1"/>
  <c r="CY51" i="1"/>
  <c r="DG51" i="1"/>
  <c r="DO51" i="1"/>
  <c r="DW51" i="1"/>
  <c r="EE51" i="1"/>
  <c r="O61" i="1"/>
  <c r="DE10" i="1"/>
  <c r="DM10" i="1"/>
  <c r="DU10" i="1"/>
  <c r="EC10" i="1"/>
  <c r="EM18" i="1"/>
  <c r="EM22" i="1"/>
  <c r="EM23" i="1"/>
  <c r="EM25" i="1"/>
  <c r="EM24" i="1" s="1"/>
  <c r="O28" i="1"/>
  <c r="Q28" i="1"/>
  <c r="Y28" i="1"/>
  <c r="AG28" i="1"/>
  <c r="AO28" i="1"/>
  <c r="AW28" i="1"/>
  <c r="BE28" i="1"/>
  <c r="BM28" i="1"/>
  <c r="BU28" i="1"/>
  <c r="CC28" i="1"/>
  <c r="CK28" i="1"/>
  <c r="CS28" i="1"/>
  <c r="DA28" i="1"/>
  <c r="DI28" i="1"/>
  <c r="DQ28" i="1"/>
  <c r="DY28" i="1"/>
  <c r="EG28" i="1"/>
  <c r="EM30" i="1"/>
  <c r="O37" i="1"/>
  <c r="EM40" i="1"/>
  <c r="EM39" i="1" s="1"/>
  <c r="EL43" i="1"/>
  <c r="Y48" i="1"/>
  <c r="AO48" i="1"/>
  <c r="BE48" i="1"/>
  <c r="BU48" i="1"/>
  <c r="CK48" i="1"/>
  <c r="DA48" i="1"/>
  <c r="DQ48" i="1"/>
  <c r="EG48" i="1"/>
  <c r="EN64" i="1"/>
  <c r="EL61" i="1"/>
  <c r="S68" i="1"/>
  <c r="AI68" i="1"/>
  <c r="AY68" i="1"/>
  <c r="BO68" i="1"/>
  <c r="CE68" i="1"/>
  <c r="N202" i="1"/>
  <c r="AD202" i="1"/>
  <c r="AT202" i="1"/>
  <c r="BJ202" i="1"/>
  <c r="BZ202" i="1"/>
  <c r="CP202" i="1"/>
  <c r="DF202" i="1"/>
  <c r="DV202" i="1"/>
  <c r="Q10" i="1"/>
  <c r="Y10" i="1"/>
  <c r="AG10" i="1"/>
  <c r="AO10" i="1"/>
  <c r="AW10" i="1"/>
  <c r="BE10" i="1"/>
  <c r="BM10" i="1"/>
  <c r="BU10" i="1"/>
  <c r="CC10" i="1"/>
  <c r="CK10" i="1"/>
  <c r="CS10" i="1"/>
  <c r="DA10" i="1"/>
  <c r="DI10" i="1"/>
  <c r="DQ10" i="1"/>
  <c r="DY10" i="1"/>
  <c r="EG10" i="1"/>
  <c r="EM13" i="1"/>
  <c r="EM14" i="1"/>
  <c r="O24" i="1"/>
  <c r="EM45" i="1"/>
  <c r="EM47" i="1"/>
  <c r="EM46" i="1" s="1"/>
  <c r="EN46" i="1" s="1"/>
  <c r="EM53" i="1"/>
  <c r="EM54" i="1"/>
  <c r="EM64" i="1"/>
  <c r="EL68" i="1"/>
  <c r="EN69" i="1"/>
  <c r="EM57" i="1"/>
  <c r="Q68" i="1"/>
  <c r="Y68" i="1"/>
  <c r="AG68" i="1"/>
  <c r="AO68" i="1"/>
  <c r="AW68" i="1"/>
  <c r="BE68" i="1"/>
  <c r="BM68" i="1"/>
  <c r="BU68" i="1"/>
  <c r="CC68" i="1"/>
  <c r="CK68" i="1"/>
  <c r="CS68" i="1"/>
  <c r="DA68" i="1"/>
  <c r="DI68" i="1"/>
  <c r="DQ68" i="1"/>
  <c r="DY68" i="1"/>
  <c r="EG68" i="1"/>
  <c r="EM98" i="1"/>
  <c r="EM102" i="1"/>
  <c r="EM105" i="1"/>
  <c r="EM109" i="1"/>
  <c r="S112" i="1"/>
  <c r="AA112" i="1"/>
  <c r="AI112" i="1"/>
  <c r="AQ112" i="1"/>
  <c r="AY112" i="1"/>
  <c r="BG112" i="1"/>
  <c r="BO112" i="1"/>
  <c r="BW112" i="1"/>
  <c r="CE112" i="1"/>
  <c r="CM112" i="1"/>
  <c r="CU112" i="1"/>
  <c r="DC112" i="1"/>
  <c r="DK112" i="1"/>
  <c r="DS112" i="1"/>
  <c r="EA112" i="1"/>
  <c r="EI112" i="1"/>
  <c r="EM116" i="1"/>
  <c r="EM135" i="1"/>
  <c r="EM136" i="1"/>
  <c r="EM140" i="1"/>
  <c r="EM139" i="1" s="1"/>
  <c r="EN139" i="1" s="1"/>
  <c r="EM103" i="1"/>
  <c r="CU68" i="1"/>
  <c r="DK68" i="1"/>
  <c r="EA68" i="1"/>
  <c r="EM101" i="1"/>
  <c r="EM106" i="1"/>
  <c r="EM122" i="1"/>
  <c r="EM123" i="1"/>
  <c r="EM130" i="1"/>
  <c r="EM129" i="1" s="1"/>
  <c r="EM132" i="1"/>
  <c r="EM131" i="1" s="1"/>
  <c r="EN131" i="1" s="1"/>
  <c r="U61" i="1"/>
  <c r="AC61" i="1"/>
  <c r="AK61" i="1"/>
  <c r="AS61" i="1"/>
  <c r="BA61" i="1"/>
  <c r="BI61" i="1"/>
  <c r="BQ61" i="1"/>
  <c r="BY61" i="1"/>
  <c r="CG61" i="1"/>
  <c r="CO61" i="1"/>
  <c r="CW61" i="1"/>
  <c r="DE61" i="1"/>
  <c r="DM61" i="1"/>
  <c r="DU61" i="1"/>
  <c r="EC61" i="1"/>
  <c r="W65" i="1"/>
  <c r="AE65" i="1"/>
  <c r="AM65" i="1"/>
  <c r="AU65" i="1"/>
  <c r="BC65" i="1"/>
  <c r="BK65" i="1"/>
  <c r="BS65" i="1"/>
  <c r="CA65" i="1"/>
  <c r="CI65" i="1"/>
  <c r="CQ65" i="1"/>
  <c r="CY65" i="1"/>
  <c r="DG65" i="1"/>
  <c r="DO65" i="1"/>
  <c r="DW65" i="1"/>
  <c r="EE65" i="1"/>
  <c r="BD72" i="1"/>
  <c r="EM84" i="1"/>
  <c r="AE82" i="1"/>
  <c r="AU82" i="1"/>
  <c r="BK82" i="1"/>
  <c r="CA82" i="1"/>
  <c r="CQ82" i="1"/>
  <c r="DG82" i="1"/>
  <c r="DW82" i="1"/>
  <c r="EM85" i="1"/>
  <c r="O112" i="1"/>
  <c r="W112" i="1"/>
  <c r="AE112" i="1"/>
  <c r="AM112" i="1"/>
  <c r="AU112" i="1"/>
  <c r="BC112" i="1"/>
  <c r="BK112" i="1"/>
  <c r="BS112" i="1"/>
  <c r="CA112" i="1"/>
  <c r="CI112" i="1"/>
  <c r="CQ112" i="1"/>
  <c r="CY112" i="1"/>
  <c r="DG112" i="1"/>
  <c r="DO112" i="1"/>
  <c r="DW112" i="1"/>
  <c r="EE112" i="1"/>
  <c r="EM115" i="1"/>
  <c r="Q119" i="1"/>
  <c r="Y119" i="1"/>
  <c r="AG119" i="1"/>
  <c r="AO119" i="1"/>
  <c r="AW119" i="1"/>
  <c r="EM124" i="1"/>
  <c r="EM125" i="1"/>
  <c r="EM127" i="1"/>
  <c r="EM126" i="1" s="1"/>
  <c r="EN126" i="1" s="1"/>
  <c r="EM128" i="1"/>
  <c r="O131" i="1"/>
  <c r="O133" i="1"/>
  <c r="EM138" i="1"/>
  <c r="EM137" i="1" s="1"/>
  <c r="EN137" i="1" s="1"/>
  <c r="EM147" i="1"/>
  <c r="EM149" i="1"/>
  <c r="EM160" i="1"/>
  <c r="EM161" i="1"/>
  <c r="S162" i="1"/>
  <c r="AA162" i="1"/>
  <c r="AI162" i="1"/>
  <c r="AQ162" i="1"/>
  <c r="AY162" i="1"/>
  <c r="BG162" i="1"/>
  <c r="BO162" i="1"/>
  <c r="EM167" i="1"/>
  <c r="EM168" i="1"/>
  <c r="EM152" i="1"/>
  <c r="EM153" i="1"/>
  <c r="EM156" i="1"/>
  <c r="EM157" i="1"/>
  <c r="EM134" i="1"/>
  <c r="EM145" i="1"/>
  <c r="EM146" i="1"/>
  <c r="EL148" i="1"/>
  <c r="U148" i="1"/>
  <c r="AC148" i="1"/>
  <c r="AK148" i="1"/>
  <c r="AS148" i="1"/>
  <c r="BA148" i="1"/>
  <c r="BI148" i="1"/>
  <c r="BQ148" i="1"/>
  <c r="BY148" i="1"/>
  <c r="CG148" i="1"/>
  <c r="CO148" i="1"/>
  <c r="CW148" i="1"/>
  <c r="DE148" i="1"/>
  <c r="DM148" i="1"/>
  <c r="DU148" i="1"/>
  <c r="EC148" i="1"/>
  <c r="EM154" i="1"/>
  <c r="EM158" i="1"/>
  <c r="EM159" i="1"/>
  <c r="BW162" i="1"/>
  <c r="CE162" i="1"/>
  <c r="CM162" i="1"/>
  <c r="CU162" i="1"/>
  <c r="DC162" i="1"/>
  <c r="DK162" i="1"/>
  <c r="DS162" i="1"/>
  <c r="EA162" i="1"/>
  <c r="EI162" i="1"/>
  <c r="EM165" i="1"/>
  <c r="EM166" i="1"/>
  <c r="EM174" i="1"/>
  <c r="EM175" i="1"/>
  <c r="EL177" i="1"/>
  <c r="U177" i="1"/>
  <c r="AC177" i="1"/>
  <c r="AK177" i="1"/>
  <c r="AS177" i="1"/>
  <c r="BA177" i="1"/>
  <c r="BI177" i="1"/>
  <c r="BQ177" i="1"/>
  <c r="BY177" i="1"/>
  <c r="CG177" i="1"/>
  <c r="CO177" i="1"/>
  <c r="CW177" i="1"/>
  <c r="DE177" i="1"/>
  <c r="DM177" i="1"/>
  <c r="DU177" i="1"/>
  <c r="EC177" i="1"/>
  <c r="O182" i="1"/>
  <c r="EM183" i="1"/>
  <c r="EM188" i="1"/>
  <c r="EM190" i="1"/>
  <c r="EL190" i="1"/>
  <c r="EN190" i="1" s="1"/>
  <c r="EM201" i="1"/>
  <c r="EM191" i="1"/>
  <c r="EM170" i="1"/>
  <c r="EM172" i="1"/>
  <c r="EM171" i="1" s="1"/>
  <c r="O177" i="1"/>
  <c r="EM179" i="1"/>
  <c r="EM180" i="1"/>
  <c r="EM186" i="1"/>
  <c r="EM187" i="1"/>
  <c r="EM192" i="1"/>
  <c r="EM197" i="1"/>
  <c r="EM198" i="1"/>
  <c r="EM164" i="1"/>
  <c r="O173" i="1"/>
  <c r="EM181" i="1"/>
  <c r="EL182" i="1"/>
  <c r="DU189" i="1"/>
  <c r="EC189" i="1"/>
  <c r="EM193" i="1"/>
  <c r="EM194" i="1"/>
  <c r="EM199" i="1"/>
  <c r="EM200" i="1"/>
  <c r="CY202" i="1"/>
  <c r="DO202" i="1"/>
  <c r="EE202" i="1"/>
  <c r="EM15" i="1"/>
  <c r="EM10" i="1" s="1"/>
  <c r="O10" i="1"/>
  <c r="U15" i="1"/>
  <c r="U10" i="1" s="1"/>
  <c r="EL26" i="1"/>
  <c r="EN26" i="1" s="1"/>
  <c r="EM44" i="1"/>
  <c r="EM43" i="1" s="1"/>
  <c r="EN43" i="1" s="1"/>
  <c r="EL60" i="1"/>
  <c r="EN60" i="1" s="1"/>
  <c r="BE60" i="1"/>
  <c r="BE51" i="1" s="1"/>
  <c r="EL120" i="1"/>
  <c r="BE120" i="1"/>
  <c r="BE119" i="1" s="1"/>
  <c r="BD119" i="1"/>
  <c r="BD202" i="1" s="1"/>
  <c r="EL10" i="1"/>
  <c r="EL24" i="1"/>
  <c r="EN24" i="1" s="1"/>
  <c r="EL39" i="1"/>
  <c r="EN39" i="1" s="1"/>
  <c r="DU41" i="1"/>
  <c r="EC41" i="1"/>
  <c r="EM55" i="1"/>
  <c r="EM56" i="1"/>
  <c r="EL65" i="1"/>
  <c r="S82" i="1"/>
  <c r="AA82" i="1"/>
  <c r="AA202" i="1" s="1"/>
  <c r="AI82" i="1"/>
  <c r="AI202" i="1" s="1"/>
  <c r="AQ82" i="1"/>
  <c r="AY82" i="1"/>
  <c r="AY202" i="1" s="1"/>
  <c r="BG82" i="1"/>
  <c r="BG202" i="1" s="1"/>
  <c r="BO82" i="1"/>
  <c r="BO202" i="1" s="1"/>
  <c r="BW82" i="1"/>
  <c r="CE82" i="1"/>
  <c r="CE202" i="1" s="1"/>
  <c r="CM82" i="1"/>
  <c r="CM202" i="1" s="1"/>
  <c r="CU82" i="1"/>
  <c r="CU202" i="1" s="1"/>
  <c r="DC82" i="1"/>
  <c r="DK82" i="1"/>
  <c r="DK202" i="1" s="1"/>
  <c r="DS82" i="1"/>
  <c r="DS202" i="1" s="1"/>
  <c r="EA82" i="1"/>
  <c r="EA202" i="1" s="1"/>
  <c r="EI82" i="1"/>
  <c r="EL37" i="1"/>
  <c r="EN37" i="1" s="1"/>
  <c r="EM42" i="1"/>
  <c r="EM49" i="1"/>
  <c r="U51" i="1"/>
  <c r="AC51" i="1"/>
  <c r="AK51" i="1"/>
  <c r="AS51" i="1"/>
  <c r="BA51" i="1"/>
  <c r="BI51" i="1"/>
  <c r="BQ51" i="1"/>
  <c r="BY51" i="1"/>
  <c r="CG51" i="1"/>
  <c r="CO51" i="1"/>
  <c r="CW51" i="1"/>
  <c r="DE51" i="1"/>
  <c r="DM51" i="1"/>
  <c r="DU51" i="1"/>
  <c r="EC51" i="1"/>
  <c r="EM58" i="1"/>
  <c r="DY41" i="1"/>
  <c r="EG41" i="1"/>
  <c r="EM50" i="1"/>
  <c r="EM52" i="1"/>
  <c r="EM62" i="1"/>
  <c r="EM61" i="1" s="1"/>
  <c r="EN61" i="1" s="1"/>
  <c r="EM67" i="1"/>
  <c r="O65" i="1"/>
  <c r="EM69" i="1"/>
  <c r="EM70" i="1"/>
  <c r="EN73" i="1"/>
  <c r="EN76" i="1"/>
  <c r="EL75" i="1"/>
  <c r="EN75" i="1" s="1"/>
  <c r="EM81" i="1"/>
  <c r="EL82" i="1"/>
  <c r="U65" i="1"/>
  <c r="AC65" i="1"/>
  <c r="AK65" i="1"/>
  <c r="AS65" i="1"/>
  <c r="BA65" i="1"/>
  <c r="BI65" i="1"/>
  <c r="BQ65" i="1"/>
  <c r="BY65" i="1"/>
  <c r="CG65" i="1"/>
  <c r="CO65" i="1"/>
  <c r="CW65" i="1"/>
  <c r="DE65" i="1"/>
  <c r="DM65" i="1"/>
  <c r="DU65" i="1"/>
  <c r="EC65" i="1"/>
  <c r="U68" i="1"/>
  <c r="AC68" i="1"/>
  <c r="AK68" i="1"/>
  <c r="AS68" i="1"/>
  <c r="BA68" i="1"/>
  <c r="BI68" i="1"/>
  <c r="BQ68" i="1"/>
  <c r="BY68" i="1"/>
  <c r="CG68" i="1"/>
  <c r="CO68" i="1"/>
  <c r="CW68" i="1"/>
  <c r="DE68" i="1"/>
  <c r="DM68" i="1"/>
  <c r="DU68" i="1"/>
  <c r="EC68" i="1"/>
  <c r="BE73" i="1"/>
  <c r="EM74" i="1"/>
  <c r="EL77" i="1"/>
  <c r="U77" i="1"/>
  <c r="AC77" i="1"/>
  <c r="AK77" i="1"/>
  <c r="AS77" i="1"/>
  <c r="BA77" i="1"/>
  <c r="BI77" i="1"/>
  <c r="BQ77" i="1"/>
  <c r="BY77" i="1"/>
  <c r="CG77" i="1"/>
  <c r="CO77" i="1"/>
  <c r="CW77" i="1"/>
  <c r="DE77" i="1"/>
  <c r="DM77" i="1"/>
  <c r="DU77" i="1"/>
  <c r="EC77" i="1"/>
  <c r="O82" i="1"/>
  <c r="U82" i="1"/>
  <c r="AC82" i="1"/>
  <c r="AK82" i="1"/>
  <c r="AS82" i="1"/>
  <c r="BA82" i="1"/>
  <c r="BI82" i="1"/>
  <c r="BQ82" i="1"/>
  <c r="BY82" i="1"/>
  <c r="CG82" i="1"/>
  <c r="CO82" i="1"/>
  <c r="CW82" i="1"/>
  <c r="DE82" i="1"/>
  <c r="DM82" i="1"/>
  <c r="DU82" i="1"/>
  <c r="EC82" i="1"/>
  <c r="EM99" i="1"/>
  <c r="EM104" i="1"/>
  <c r="EM66" i="1"/>
  <c r="EM78" i="1"/>
  <c r="EM77" i="1" s="1"/>
  <c r="EN77" i="1" s="1"/>
  <c r="EK82" i="1"/>
  <c r="EM107" i="1"/>
  <c r="EM108" i="1"/>
  <c r="EM111" i="1"/>
  <c r="Q82" i="1"/>
  <c r="Q202" i="1" s="1"/>
  <c r="Y82" i="1"/>
  <c r="Y202" i="1" s="1"/>
  <c r="AG82" i="1"/>
  <c r="AO82" i="1"/>
  <c r="AW82" i="1"/>
  <c r="BE82" i="1"/>
  <c r="BM82" i="1"/>
  <c r="BM202" i="1" s="1"/>
  <c r="BU82" i="1"/>
  <c r="BU202" i="1" s="1"/>
  <c r="CC82" i="1"/>
  <c r="CC202" i="1" s="1"/>
  <c r="CK82" i="1"/>
  <c r="CK202" i="1" s="1"/>
  <c r="CS82" i="1"/>
  <c r="CS202" i="1" s="1"/>
  <c r="DA82" i="1"/>
  <c r="DA202" i="1" s="1"/>
  <c r="DI82" i="1"/>
  <c r="DI202" i="1" s="1"/>
  <c r="DQ82" i="1"/>
  <c r="DQ202" i="1" s="1"/>
  <c r="DY82" i="1"/>
  <c r="EG82" i="1"/>
  <c r="EM83" i="1"/>
  <c r="EM113" i="1"/>
  <c r="EM117" i="1"/>
  <c r="EM133" i="1"/>
  <c r="EN133" i="1" s="1"/>
  <c r="EM114" i="1"/>
  <c r="EL129" i="1"/>
  <c r="EN129" i="1" s="1"/>
  <c r="EN140" i="1"/>
  <c r="EL143" i="1"/>
  <c r="EM173" i="1"/>
  <c r="EO183" i="1"/>
  <c r="EM182" i="1"/>
  <c r="EN182" i="1" s="1"/>
  <c r="EM189" i="1"/>
  <c r="EM155" i="1"/>
  <c r="EM162" i="1"/>
  <c r="EN162" i="1" s="1"/>
  <c r="EM177" i="1"/>
  <c r="EN177" i="1" s="1"/>
  <c r="S142" i="1"/>
  <c r="S141" i="1" s="1"/>
  <c r="S202" i="1" s="1"/>
  <c r="R141" i="1"/>
  <c r="R202" i="1" s="1"/>
  <c r="EM144" i="1"/>
  <c r="EM143" i="1" s="1"/>
  <c r="EL142" i="1"/>
  <c r="EM148" i="1"/>
  <c r="EN148" i="1" s="1"/>
  <c r="EL155" i="1"/>
  <c r="O162" i="1"/>
  <c r="EL173" i="1"/>
  <c r="EL189" i="1"/>
  <c r="EL171" i="1"/>
  <c r="EN143" i="1" l="1"/>
  <c r="EL51" i="1"/>
  <c r="EM65" i="1"/>
  <c r="EN65" i="1" s="1"/>
  <c r="CG202" i="1"/>
  <c r="EN171" i="1"/>
  <c r="EM120" i="1"/>
  <c r="EM119" i="1" s="1"/>
  <c r="DM202" i="1"/>
  <c r="BA202" i="1"/>
  <c r="EN173" i="1"/>
  <c r="CW202" i="1"/>
  <c r="BQ202" i="1"/>
  <c r="AK202" i="1"/>
  <c r="EI202" i="1"/>
  <c r="DC202" i="1"/>
  <c r="BW202" i="1"/>
  <c r="AQ202" i="1"/>
  <c r="AE202" i="1"/>
  <c r="BS202" i="1"/>
  <c r="CO202" i="1"/>
  <c r="BI202" i="1"/>
  <c r="AC202" i="1"/>
  <c r="CI202" i="1"/>
  <c r="DW202" i="1"/>
  <c r="AU202" i="1"/>
  <c r="EM28" i="1"/>
  <c r="EN28" i="1" s="1"/>
  <c r="BK202" i="1"/>
  <c r="CA202" i="1"/>
  <c r="DG202" i="1"/>
  <c r="W202" i="1"/>
  <c r="DE202" i="1"/>
  <c r="BY202" i="1"/>
  <c r="AS202" i="1"/>
  <c r="EC202" i="1"/>
  <c r="U202" i="1"/>
  <c r="AM202" i="1"/>
  <c r="BC202" i="1"/>
  <c r="CQ202" i="1"/>
  <c r="EN10" i="1"/>
  <c r="EM82" i="1"/>
  <c r="EN82" i="1" s="1"/>
  <c r="BE72" i="1"/>
  <c r="BE202" i="1" s="1"/>
  <c r="EM73" i="1"/>
  <c r="EM72" i="1" s="1"/>
  <c r="EN72" i="1" s="1"/>
  <c r="EM68" i="1"/>
  <c r="EN68" i="1" s="1"/>
  <c r="EN120" i="1"/>
  <c r="EL119" i="1"/>
  <c r="EN119" i="1" s="1"/>
  <c r="O202" i="1"/>
  <c r="AG202" i="1"/>
  <c r="DY202" i="1"/>
  <c r="EM142" i="1"/>
  <c r="EM141" i="1" s="1"/>
  <c r="EM60" i="1"/>
  <c r="EM51" i="1" s="1"/>
  <c r="EN51" i="1" s="1"/>
  <c r="AO202" i="1"/>
  <c r="EK202" i="1"/>
  <c r="EM48" i="1"/>
  <c r="EN48" i="1" s="1"/>
  <c r="AW202" i="1"/>
  <c r="EN155" i="1"/>
  <c r="EL141" i="1"/>
  <c r="EL202" i="1" s="1"/>
  <c r="EN142" i="1"/>
  <c r="EN189" i="1"/>
  <c r="EM112" i="1"/>
  <c r="EN112" i="1" s="1"/>
  <c r="EM41" i="1"/>
  <c r="EG202" i="1"/>
  <c r="DU202" i="1"/>
  <c r="EN41" i="1" l="1"/>
  <c r="EN141" i="1"/>
  <c r="EM202" i="1"/>
  <c r="EN202" i="1" l="1"/>
</calcChain>
</file>

<file path=xl/sharedStrings.xml><?xml version="1.0" encoding="utf-8"?>
<sst xmlns="http://schemas.openxmlformats.org/spreadsheetml/2006/main" count="686" uniqueCount="509">
  <si>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2019 год              
</t>
  </si>
  <si>
    <t>Код профиля 2019</t>
  </si>
  <si>
    <t>№</t>
  </si>
  <si>
    <t>Код КСГ 2019</t>
  </si>
  <si>
    <t>КПГ / КСГ</t>
  </si>
  <si>
    <t>базовая ставка с 01.01.2019</t>
  </si>
  <si>
    <t>коэффициент относительной затратоемкости</t>
  </si>
  <si>
    <t>КСЛП</t>
  </si>
  <si>
    <t>управленческий коэффициент c 01.01.2019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</si>
  <si>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</si>
  <si>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</si>
  <si>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</si>
  <si>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</si>
  <si>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</si>
  <si>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</si>
  <si>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</si>
  <si>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</si>
  <si>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</si>
  <si>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</si>
  <si>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</si>
  <si>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</si>
  <si>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</si>
  <si>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</si>
  <si>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</si>
  <si>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</si>
  <si>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</si>
  <si>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</si>
  <si>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</si>
  <si>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</si>
  <si>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</si>
  <si>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</si>
  <si>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</si>
  <si>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</si>
  <si>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</si>
  <si>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</si>
  <si>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</si>
  <si>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</si>
  <si>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</si>
  <si>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</si>
  <si>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</si>
  <si>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</si>
  <si>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</si>
  <si>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</si>
  <si>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</si>
  <si>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</si>
  <si>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</si>
  <si>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</si>
  <si>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</si>
  <si>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</si>
  <si>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</si>
  <si>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</si>
  <si>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</si>
  <si>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</si>
  <si>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</si>
  <si>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</si>
  <si>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</si>
  <si>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</si>
  <si>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</si>
  <si>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</si>
  <si>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</si>
  <si>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</si>
  <si>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</si>
  <si>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</si>
  <si>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</si>
  <si>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</si>
  <si>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</si>
  <si>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</si>
  <si>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</si>
  <si>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</si>
  <si>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</si>
  <si>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</si>
  <si>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хирургии"</t>
  </si>
  <si>
    <t>КГБУЗ "Клинический центр восстановительной медицины и реабилитации" МЗХК</t>
  </si>
  <si>
    <t>ООО "Альтернатива" г.Комсомольск</t>
  </si>
  <si>
    <t>Всего:</t>
  </si>
  <si>
    <t>госпиталь</t>
  </si>
  <si>
    <t>с 01.01.2019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</si>
  <si>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</si>
  <si>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</si>
  <si>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</si>
  <si>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</si>
  <si>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</si>
  <si>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</si>
  <si>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</si>
  <si>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</si>
  <si>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</si>
  <si>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</si>
  <si>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</si>
  <si>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</si>
  <si>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</si>
  <si>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</si>
  <si>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</si>
  <si>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</si>
  <si>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</si>
  <si>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</si>
  <si>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</si>
  <si>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</si>
  <si>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</si>
  <si>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</si>
  <si>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</si>
  <si>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</si>
  <si>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</si>
  <si>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</si>
  <si>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</si>
  <si>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</si>
  <si>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</si>
  <si>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</si>
  <si>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</si>
  <si>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</si>
  <si>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</si>
  <si>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</si>
  <si>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</si>
  <si>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</si>
  <si>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</si>
  <si>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</si>
  <si>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</si>
  <si>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</si>
  <si>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</si>
  <si>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</si>
  <si>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</si>
  <si>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</si>
  <si>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</si>
  <si>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</si>
  <si>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</si>
  <si>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</si>
  <si>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</si>
  <si>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</si>
  <si>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</si>
  <si>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</si>
  <si>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</si>
  <si>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</si>
  <si>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</si>
  <si>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</si>
  <si>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2238211</t>
  </si>
  <si>
    <t>2138204</t>
  </si>
  <si>
    <t>2101001</t>
  </si>
  <si>
    <t>2107176</t>
  </si>
  <si>
    <t>2138205</t>
  </si>
  <si>
    <t>0301003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</si>
  <si>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</si>
  <si>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</si>
  <si>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</si>
  <si>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</si>
  <si>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</si>
  <si>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3.2.</t>
  </si>
  <si>
    <t>подуровень 3.3</t>
  </si>
  <si>
    <t>подуровень 1.2</t>
  </si>
  <si>
    <t>подуровень 3.2</t>
  </si>
  <si>
    <t>подуровень 2.2</t>
  </si>
  <si>
    <t>подуровень 2.1</t>
  </si>
  <si>
    <t>подуровень 1.3</t>
  </si>
  <si>
    <t>подуровень 1.1</t>
  </si>
  <si>
    <t>подуровень 1.4</t>
  </si>
  <si>
    <t>подуровень 1.5</t>
  </si>
  <si>
    <t>количество больных</t>
  </si>
  <si>
    <t>стоимость</t>
  </si>
  <si>
    <t>КУСмо на 01.01.2019</t>
  </si>
  <si>
    <t>Акушерское дело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</si>
  <si>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</si>
  <si>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</si>
  <si>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</si>
  <si>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</si>
  <si>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</si>
  <si>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</si>
  <si>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</si>
  <si>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</si>
  <si>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</si>
  <si>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</si>
  <si>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</si>
  <si>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</si>
  <si>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</si>
  <si>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</si>
  <si>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</si>
  <si>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</si>
  <si>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</si>
  <si>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</si>
  <si>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</si>
  <si>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</si>
  <si>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</si>
  <si>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</si>
  <si>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</si>
  <si>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ds02.006</t>
  </si>
  <si>
    <t>Искусственное прерывание беременности (аборт)</t>
  </si>
  <si>
    <t>ds02.007</t>
  </si>
  <si>
    <t>Аборт медикаментозный</t>
  </si>
  <si>
    <t>Аллергология и иммунология</t>
  </si>
  <si>
    <t>ds03.001</t>
  </si>
  <si>
    <t>Нарушения с вовлечением иммунного механизма</t>
  </si>
  <si>
    <t>Гастроэнтерология</t>
  </si>
  <si>
    <t>ds04.001</t>
  </si>
  <si>
    <t>Болезни органов пищеварения, взрослые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</si>
  <si>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</si>
  <si>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</si>
  <si>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</si>
  <si>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</si>
  <si>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</si>
  <si>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ds05.003</t>
  </si>
  <si>
    <t>Лекарственная терапия при остром лейкозе, взрослые</t>
  </si>
  <si>
    <t>ds05.004</t>
  </si>
  <si>
    <t>Лекарственная терапия при других ЗНО лимфоидной и кроветворной тканей, взрослые</t>
  </si>
  <si>
    <t>ds05.005</t>
  </si>
  <si>
    <t>Лекарственная терапия при доброкачественных заболеваниях крови и пузырном заносе</t>
  </si>
  <si>
    <t>ds05.006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</si>
  <si>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</si>
  <si>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ds05.007</t>
  </si>
  <si>
    <t>Лекарственная терапия при остром лейкозе, дети</t>
  </si>
  <si>
    <t>ds05.008</t>
  </si>
  <si>
    <t>Лекарственная терапия при других злокачественных новообразованиях лимфоидной и кроветворной тканей, дети</t>
  </si>
  <si>
    <t>Дерматовенерология</t>
  </si>
  <si>
    <t>ds06.001</t>
  </si>
  <si>
    <t>Дерматозы</t>
  </si>
  <si>
    <t>Детская кардиология</t>
  </si>
  <si>
    <t>ds07.001</t>
  </si>
  <si>
    <t>Болезни системы кровообращения, дети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</si>
  <si>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</si>
  <si>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</si>
  <si>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</si>
  <si>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</si>
  <si>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</si>
  <si>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</si>
  <si>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</si>
  <si>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</si>
  <si>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Детская хирургия</t>
  </si>
  <si>
    <t>ds10.001</t>
  </si>
  <si>
    <t xml:space="preserve">Операции по поводу грыж, дети 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</si>
  <si>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</si>
  <si>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</si>
  <si>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</si>
  <si>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</si>
  <si>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</si>
  <si>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Инфекционные болезни</t>
  </si>
  <si>
    <t>ds12.001</t>
  </si>
  <si>
    <t>Вирусный гепатит В хронический, лекарственная терапия</t>
  </si>
  <si>
    <t>ds12.002</t>
  </si>
  <si>
    <t>Вирусный гепатит С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</si>
  <si>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</si>
  <si>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</si>
  <si>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</si>
  <si>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</si>
  <si>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</si>
  <si>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</si>
  <si>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</si>
  <si>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</si>
  <si>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</si>
  <si>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</si>
  <si>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</si>
  <si>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</si>
  <si>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</si>
  <si>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</si>
  <si>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</si>
  <si>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</si>
  <si>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</si>
  <si>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</si>
  <si>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</si>
  <si>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</si>
  <si>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</si>
  <si>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</si>
  <si>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</si>
  <si>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</si>
  <si>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</si>
  <si>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</si>
  <si>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</si>
  <si>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</si>
  <si>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</si>
  <si>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</si>
  <si>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</si>
  <si>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</si>
  <si>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</si>
  <si>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</si>
  <si>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</si>
  <si>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</si>
  <si>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</si>
  <si>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</si>
  <si>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Неонатология</t>
  </si>
  <si>
    <t>ds17.001</t>
  </si>
  <si>
    <t>Нарушения, возникшие в перинатальном периоде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</si>
  <si>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</si>
  <si>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</si>
  <si>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</si>
  <si>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</si>
  <si>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больных,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</si>
  <si>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</si>
  <si>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</si>
  <si>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</si>
  <si>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</si>
  <si>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Онкология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</si>
  <si>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</si>
  <si>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</si>
  <si>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</si>
  <si>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</si>
  <si>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</si>
  <si>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</si>
  <si>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</si>
  <si>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</si>
  <si>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</si>
  <si>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</si>
  <si>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</si>
  <si>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</si>
  <si>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</si>
  <si>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</si>
  <si>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</si>
  <si>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</si>
  <si>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</si>
  <si>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</si>
  <si>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</si>
  <si>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</si>
  <si>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</si>
  <si>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</si>
  <si>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</si>
  <si>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</si>
  <si>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</si>
  <si>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</si>
  <si>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</si>
  <si>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</si>
  <si>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</si>
  <si>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</si>
  <si>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</si>
  <si>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</si>
  <si>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</si>
  <si>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</si>
  <si>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</si>
  <si>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</si>
  <si>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</si>
  <si>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</si>
  <si>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</si>
  <si>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</si>
  <si>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</si>
  <si>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</si>
  <si>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</si>
  <si>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</si>
  <si>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</si>
  <si>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</si>
  <si>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</si>
  <si>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</si>
  <si>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</si>
  <si>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</si>
  <si>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</si>
  <si>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</si>
  <si>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</si>
  <si>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</si>
  <si>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</si>
  <si>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</si>
  <si>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</si>
  <si>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</si>
  <si>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</si>
  <si>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</si>
  <si>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</si>
  <si>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</si>
  <si>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</si>
  <si>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</si>
  <si>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</si>
  <si>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</si>
  <si>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</si>
  <si>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</si>
  <si>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</si>
  <si>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</si>
  <si>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</si>
  <si>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</si>
  <si>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</si>
  <si>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</si>
  <si>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</si>
  <si>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</si>
  <si>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</si>
  <si>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</si>
  <si>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</si>
  <si>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</si>
  <si>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</si>
  <si>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</si>
  <si>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</si>
  <si>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</si>
  <si>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</si>
  <si>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</si>
  <si>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</si>
  <si>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</si>
  <si>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</si>
  <si>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Пульмонология</t>
  </si>
  <si>
    <t>ds23.001</t>
  </si>
  <si>
    <t>Болезни органов дыхания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</si>
  <si>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</si>
  <si>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</si>
  <si>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</si>
  <si>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</si>
  <si>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ds25.001</t>
  </si>
  <si>
    <t>Диагностическое обследование при болезнях системы кровообращения</t>
  </si>
  <si>
    <t>ds25.002</t>
  </si>
  <si>
    <t>Операции на сосудах (уровень 1)</t>
  </si>
  <si>
    <t>ds25.003</t>
  </si>
  <si>
    <t>Операции на сосудах (уровень 2)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</si>
  <si>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</si>
  <si>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</si>
  <si>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</si>
  <si>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Терапия</t>
  </si>
  <si>
    <t>ds27.001</t>
  </si>
  <si>
    <t>Отравления и другие воздействия внешних причин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</si>
  <si>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</si>
  <si>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</si>
  <si>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</si>
  <si>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</si>
  <si>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</si>
  <si>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</si>
  <si>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</si>
  <si>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</si>
  <si>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</si>
  <si>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</si>
  <si>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</si>
  <si>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</si>
  <si>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</si>
  <si>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</si>
  <si>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</si>
  <si>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</si>
  <si>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</si>
  <si>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</si>
  <si>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</si>
  <si>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</si>
  <si>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</si>
  <si>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</si>
  <si>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</si>
  <si>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</si>
  <si>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</si>
  <si>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</si>
  <si>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</si>
  <si>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</si>
  <si>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</si>
  <si>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</si>
  <si>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</si>
  <si>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</si>
  <si>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</si>
  <si>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</si>
  <si>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</si>
  <si>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</si>
  <si>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</si>
  <si>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</si>
  <si>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</si>
  <si>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</si>
  <si>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</si>
  <si>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</si>
  <si>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</si>
  <si>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</si>
  <si>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</si>
  <si>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</si>
  <si>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</si>
  <si>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</si>
  <si>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</si>
  <si>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</si>
  <si>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</si>
  <si>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</si>
  <si>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</si>
  <si>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</si>
  <si>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</si>
  <si>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Хирургия (комбустиология)</t>
  </si>
  <si>
    <t>ds33.001</t>
  </si>
  <si>
    <t xml:space="preserve">Ожоги и отморожения 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</si>
  <si>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</si>
  <si>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</si>
  <si>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</si>
  <si>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</si>
  <si>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</si>
  <si>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</si>
  <si>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</si>
  <si>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</si>
  <si>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</si>
  <si>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</si>
  <si>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</si>
  <si>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</si>
  <si>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</si>
  <si>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</si>
  <si>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</si>
  <si>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</si>
  <si>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</si>
  <si>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</si>
  <si>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</si>
  <si>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</si>
  <si>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</si>
  <si>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</si>
  <si>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</si>
  <si>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</si>
  <si>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</si>
  <si>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</si>
  <si>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</si>
  <si>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</si>
  <si>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</si>
  <si>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</si>
  <si>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</si>
  <si>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</si>
  <si>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</si>
  <si>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</si>
  <si>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</si>
  <si>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</si>
  <si>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</si>
  <si>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</si>
  <si>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</si>
  <si>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</si>
  <si>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</si>
  <si>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</si>
  <si>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</si>
  <si>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</si>
  <si>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</si>
  <si>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пациентов с соматическими заболеваниями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</si>
  <si>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</si>
  <si>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</si>
  <si>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</si>
  <si>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</si>
  <si>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</si>
  <si>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</si>
  <si>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</si>
  <si>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</si>
  <si>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05.02.2019 №1</t>
  </si>
  <si>
    <t>ИТОГО</t>
  </si>
  <si>
    <t>Приложение № 5
 к Решению Комиссии по разработке ТП ОМС 
от 05.02.2019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</si>
</sst>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i/>
      <sz val="11"/>
      <name val="Times New Roman"/>
      <family val="2"/>
      <charset val="204"/>
    </font>
    <font>
      <sz val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39008E"/>
      <name val="Times New Roman"/>
      <family val="1"/>
      <charset val="204"/>
    </font>
    <font>
      <b/>
      <i/>
      <sz val="11"/>
      <color rgb="FF39008E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/>
    <xf numFmtId="0" fontId="8" fillId="0" borderId="0"/>
    <xf numFmtId="0" fontId="8" fillId="0" borderId="0"/>
    <xf numFmtId="0" fontId="28" fillId="0" borderId="0"/>
    <xf numFmtId="0" fontId="44" fillId="0" borderId="0"/>
    <xf numFmtId="0" fontId="8" fillId="0" borderId="0"/>
    <xf numFmtId="0" fontId="45" fillId="0" borderId="0"/>
    <xf numFmtId="0" fontId="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8" fillId="0" borderId="0"/>
    <xf numFmtId="0" fontId="45" fillId="0" borderId="0"/>
    <xf numFmtId="0" fontId="47" fillId="0" borderId="0" applyFill="0" applyBorder="0" applyProtection="0">
      <alignment wrapText="1"/>
      <protection locked="0"/>
    </xf>
    <xf numFmtId="9" fontId="28" fillId="0" borderId="0" applyFont="0" applyFill="0" applyBorder="0" applyAlignment="0" applyProtection="0"/>
    <xf numFmtId="9" fontId="45" fillId="0" borderId="0" quotePrefix="1" applyFont="0" applyFill="0" applyBorder="0" applyAlignment="0">
      <protection locked="0"/>
    </xf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5" fillId="0" borderId="0" quotePrefix="1" applyFont="0" applyFill="0" applyBorder="0" applyAlignment="0">
      <protection locked="0"/>
    </xf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</cellStyleXfs>
  <cellXfs count="250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/>
    <xf numFmtId="0" fontId="0" fillId="0" borderId="0" xfId="0" applyFill="1" applyBorder="1"/>
    <xf numFmtId="0" fontId="3" fillId="0" borderId="0" xfId="0" applyFont="1" applyFill="1" applyBorder="1"/>
    <xf numFmtId="0" fontId="5" fillId="0" borderId="0" xfId="0" applyFont="1"/>
    <xf numFmtId="0" fontId="7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165" fontId="19" fillId="0" borderId="6" xfId="1" applyNumberFormat="1" applyFont="1" applyFill="1" applyBorder="1" applyAlignment="1">
      <alignment horizontal="center" vertical="center" wrapText="1"/>
    </xf>
    <xf numFmtId="165" fontId="19" fillId="0" borderId="7" xfId="1" applyNumberFormat="1" applyFont="1" applyFill="1" applyBorder="1" applyAlignment="1">
      <alignment horizontal="center" vertical="center" wrapText="1"/>
    </xf>
    <xf numFmtId="165" fontId="19" fillId="0" borderId="7" xfId="2" applyNumberFormat="1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/>
    </xf>
    <xf numFmtId="0" fontId="1" fillId="0" borderId="0" xfId="0" applyFont="1"/>
    <xf numFmtId="1" fontId="14" fillId="0" borderId="5" xfId="1" applyNumberFormat="1" applyFont="1" applyFill="1" applyBorder="1" applyAlignment="1">
      <alignment horizontal="center" vertical="center" wrapText="1"/>
    </xf>
    <xf numFmtId="1" fontId="14" fillId="0" borderId="5" xfId="2" applyNumberFormat="1" applyFont="1" applyFill="1" applyBorder="1" applyAlignment="1">
      <alignment horizontal="center" vertical="center" wrapText="1"/>
    </xf>
    <xf numFmtId="1" fontId="14" fillId="0" borderId="8" xfId="1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23" fillId="0" borderId="11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164" fontId="12" fillId="0" borderId="8" xfId="1" applyNumberFormat="1" applyFont="1" applyFill="1" applyBorder="1" applyAlignment="1">
      <alignment vertical="center" wrapText="1"/>
    </xf>
    <xf numFmtId="164" fontId="12" fillId="0" borderId="10" xfId="1" applyNumberFormat="1" applyFont="1" applyFill="1" applyBorder="1" applyAlignment="1">
      <alignment vertical="center" wrapText="1"/>
    </xf>
    <xf numFmtId="164" fontId="18" fillId="0" borderId="10" xfId="1" applyNumberFormat="1" applyFont="1" applyFill="1" applyBorder="1" applyAlignment="1">
      <alignment vertical="center" wrapText="1"/>
    </xf>
    <xf numFmtId="166" fontId="14" fillId="0" borderId="5" xfId="1" applyNumberFormat="1" applyFont="1" applyFill="1" applyBorder="1" applyAlignment="1">
      <alignment horizontal="center" vertical="center" wrapText="1"/>
    </xf>
    <xf numFmtId="166" fontId="13" fillId="0" borderId="5" xfId="1" applyNumberFormat="1" applyFont="1" applyFill="1" applyBorder="1" applyAlignment="1">
      <alignment horizontal="center" vertical="center" wrapText="1"/>
    </xf>
    <xf numFmtId="3" fontId="13" fillId="0" borderId="5" xfId="1" applyNumberFormat="1" applyFont="1" applyFill="1" applyBorder="1" applyAlignment="1">
      <alignment horizontal="center" vertical="center" wrapText="1"/>
    </xf>
    <xf numFmtId="166" fontId="14" fillId="0" borderId="8" xfId="1" applyNumberFormat="1" applyFont="1" applyFill="1" applyBorder="1" applyAlignment="1">
      <alignment horizontal="center" vertical="center" wrapText="1"/>
    </xf>
    <xf numFmtId="0" fontId="25" fillId="0" borderId="8" xfId="0" applyFont="1" applyFill="1" applyBorder="1"/>
    <xf numFmtId="0" fontId="0" fillId="2" borderId="8" xfId="0" applyFill="1" applyBorder="1"/>
    <xf numFmtId="0" fontId="3" fillId="0" borderId="8" xfId="0" applyFont="1" applyFill="1" applyBorder="1"/>
    <xf numFmtId="165" fontId="24" fillId="2" borderId="7" xfId="1" applyNumberFormat="1" applyFont="1" applyFill="1" applyBorder="1" applyAlignment="1">
      <alignment vertical="center" wrapText="1"/>
    </xf>
    <xf numFmtId="0" fontId="24" fillId="2" borderId="8" xfId="1" applyFont="1" applyFill="1" applyBorder="1" applyAlignment="1">
      <alignment horizontal="center" vertical="center" wrapText="1"/>
    </xf>
    <xf numFmtId="164" fontId="24" fillId="2" borderId="8" xfId="1" applyNumberFormat="1" applyFont="1" applyFill="1" applyBorder="1" applyAlignment="1">
      <alignment horizontal="center" vertical="center" wrapText="1"/>
    </xf>
    <xf numFmtId="164" fontId="24" fillId="2" borderId="12" xfId="1" applyNumberFormat="1" applyFont="1" applyFill="1" applyBorder="1" applyAlignment="1">
      <alignment horizontal="center" vertical="center" wrapText="1"/>
    </xf>
    <xf numFmtId="164" fontId="24" fillId="2" borderId="8" xfId="2" applyNumberFormat="1" applyFont="1" applyFill="1" applyBorder="1" applyAlignment="1">
      <alignment horizontal="center" vertical="center" wrapText="1"/>
    </xf>
    <xf numFmtId="3" fontId="24" fillId="2" borderId="8" xfId="2" applyNumberFormat="1" applyFont="1" applyFill="1" applyBorder="1" applyAlignment="1">
      <alignment horizontal="center" vertical="center" wrapText="1"/>
    </xf>
    <xf numFmtId="164" fontId="24" fillId="0" borderId="8" xfId="2" applyNumberFormat="1" applyFont="1" applyFill="1" applyBorder="1" applyAlignment="1">
      <alignment horizontal="center" vertical="center" wrapText="1"/>
    </xf>
    <xf numFmtId="164" fontId="24" fillId="3" borderId="8" xfId="2" applyNumberFormat="1" applyFont="1" applyFill="1" applyBorder="1" applyAlignment="1">
      <alignment horizontal="center" vertical="center" wrapText="1"/>
    </xf>
    <xf numFmtId="0" fontId="0" fillId="2" borderId="0" xfId="0" applyFill="1"/>
    <xf numFmtId="165" fontId="26" fillId="2" borderId="8" xfId="2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Fill="1" applyBorder="1" applyAlignment="1">
      <alignment horizontal="center"/>
    </xf>
    <xf numFmtId="0" fontId="0" fillId="0" borderId="8" xfId="0" applyBorder="1" applyAlignment="1">
      <alignment wrapText="1"/>
    </xf>
    <xf numFmtId="165" fontId="25" fillId="0" borderId="7" xfId="1" applyNumberFormat="1" applyFont="1" applyFill="1" applyBorder="1" applyAlignment="1">
      <alignment vertical="center" wrapText="1"/>
    </xf>
    <xf numFmtId="4" fontId="25" fillId="0" borderId="7" xfId="1" applyNumberFormat="1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2" fontId="27" fillId="0" borderId="8" xfId="0" applyNumberFormat="1" applyFont="1" applyFill="1" applyBorder="1" applyAlignment="1">
      <alignment horizontal="center" vertical="center" wrapText="1"/>
    </xf>
    <xf numFmtId="2" fontId="27" fillId="0" borderId="7" xfId="0" applyNumberFormat="1" applyFont="1" applyFill="1" applyBorder="1" applyAlignment="1">
      <alignment horizontal="center" vertical="center" wrapText="1"/>
    </xf>
    <xf numFmtId="4" fontId="25" fillId="0" borderId="6" xfId="1" applyNumberFormat="1" applyFont="1" applyFill="1" applyBorder="1" applyAlignment="1">
      <alignment horizontal="center" vertical="center" wrapText="1"/>
    </xf>
    <xf numFmtId="165" fontId="11" fillId="0" borderId="8" xfId="2" applyNumberFormat="1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>
      <alignment horizontal="center" vertical="center" wrapText="1"/>
    </xf>
    <xf numFmtId="165" fontId="11" fillId="0" borderId="7" xfId="2" applyNumberFormat="1" applyFont="1" applyFill="1" applyBorder="1" applyAlignment="1">
      <alignment horizontal="center" vertical="center" wrapText="1"/>
    </xf>
    <xf numFmtId="165" fontId="11" fillId="0" borderId="8" xfId="3" applyNumberFormat="1" applyFont="1" applyFill="1" applyBorder="1" applyAlignment="1">
      <alignment horizontal="center" vertical="center" wrapText="1"/>
    </xf>
    <xf numFmtId="165" fontId="25" fillId="0" borderId="8" xfId="2" applyNumberFormat="1" applyFont="1" applyFill="1" applyBorder="1" applyAlignment="1">
      <alignment horizontal="center" vertical="center" wrapText="1"/>
    </xf>
    <xf numFmtId="165" fontId="11" fillId="3" borderId="8" xfId="2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/>
    <xf numFmtId="43" fontId="0" fillId="0" borderId="0" xfId="0" applyNumberFormat="1" applyFill="1"/>
    <xf numFmtId="0" fontId="24" fillId="0" borderId="7" xfId="1" applyFont="1" applyFill="1" applyBorder="1" applyAlignment="1">
      <alignment vertical="center" wrapText="1"/>
    </xf>
    <xf numFmtId="0" fontId="29" fillId="0" borderId="8" xfId="0" applyFont="1" applyFill="1" applyBorder="1" applyAlignment="1">
      <alignment horizontal="center" vertical="center" wrapText="1"/>
    </xf>
    <xf numFmtId="2" fontId="30" fillId="0" borderId="7" xfId="0" applyNumberFormat="1" applyFont="1" applyFill="1" applyBorder="1" applyAlignment="1">
      <alignment horizontal="center" vertical="center" wrapText="1"/>
    </xf>
    <xf numFmtId="165" fontId="11" fillId="3" borderId="7" xfId="2" applyNumberFormat="1" applyFont="1" applyFill="1" applyBorder="1" applyAlignment="1">
      <alignment horizontal="center" vertical="center" wrapText="1"/>
    </xf>
    <xf numFmtId="165" fontId="25" fillId="3" borderId="8" xfId="2" applyNumberFormat="1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vertical="center" wrapText="1"/>
    </xf>
    <xf numFmtId="165" fontId="26" fillId="0" borderId="8" xfId="2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34" fillId="2" borderId="8" xfId="0" applyFont="1" applyFill="1" applyBorder="1"/>
    <xf numFmtId="0" fontId="34" fillId="2" borderId="8" xfId="0" applyFont="1" applyFill="1" applyBorder="1" applyAlignment="1">
      <alignment horizontal="center"/>
    </xf>
    <xf numFmtId="0" fontId="35" fillId="0" borderId="8" xfId="0" applyFont="1" applyFill="1" applyBorder="1" applyAlignment="1">
      <alignment horizontal="center"/>
    </xf>
    <xf numFmtId="165" fontId="36" fillId="2" borderId="7" xfId="1" applyNumberFormat="1" applyFont="1" applyFill="1" applyBorder="1" applyAlignment="1">
      <alignment vertical="center" wrapText="1"/>
    </xf>
    <xf numFmtId="0" fontId="36" fillId="2" borderId="8" xfId="0" applyFont="1" applyFill="1" applyBorder="1" applyAlignment="1">
      <alignment horizontal="center" vertical="center" wrapText="1"/>
    </xf>
    <xf numFmtId="164" fontId="24" fillId="2" borderId="7" xfId="1" applyNumberFormat="1" applyFont="1" applyFill="1" applyBorder="1" applyAlignment="1">
      <alignment horizontal="center" vertical="center" wrapText="1"/>
    </xf>
    <xf numFmtId="4" fontId="36" fillId="2" borderId="7" xfId="1" applyNumberFormat="1" applyFont="1" applyFill="1" applyBorder="1" applyAlignment="1">
      <alignment horizontal="center" vertical="center" wrapText="1"/>
    </xf>
    <xf numFmtId="4" fontId="25" fillId="2" borderId="6" xfId="1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165" fontId="25" fillId="0" borderId="7" xfId="2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2" fontId="25" fillId="0" borderId="8" xfId="0" applyNumberFormat="1" applyFont="1" applyFill="1" applyBorder="1" applyAlignment="1">
      <alignment horizontal="center" vertical="center" wrapText="1"/>
    </xf>
    <xf numFmtId="2" fontId="25" fillId="0" borderId="7" xfId="0" applyNumberFormat="1" applyFont="1" applyFill="1" applyBorder="1" applyAlignment="1">
      <alignment horizontal="center" vertical="center" wrapText="1"/>
    </xf>
    <xf numFmtId="165" fontId="12" fillId="0" borderId="8" xfId="2" applyNumberFormat="1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/>
    </xf>
    <xf numFmtId="0" fontId="24" fillId="2" borderId="8" xfId="0" applyFont="1" applyFill="1" applyBorder="1" applyAlignment="1">
      <alignment horizontal="center" vertical="center" wrapText="1"/>
    </xf>
    <xf numFmtId="4" fontId="25" fillId="2" borderId="7" xfId="1" applyNumberFormat="1" applyFont="1" applyFill="1" applyBorder="1" applyAlignment="1">
      <alignment horizontal="center" vertical="center" wrapText="1"/>
    </xf>
    <xf numFmtId="165" fontId="26" fillId="3" borderId="8" xfId="2" applyNumberFormat="1" applyFont="1" applyFill="1" applyBorder="1" applyAlignment="1">
      <alignment horizontal="center" vertical="center" wrapText="1"/>
    </xf>
    <xf numFmtId="165" fontId="12" fillId="3" borderId="8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5" fontId="26" fillId="0" borderId="7" xfId="2" applyNumberFormat="1" applyFont="1" applyFill="1" applyBorder="1" applyAlignment="1">
      <alignment horizontal="center" vertical="center" wrapText="1"/>
    </xf>
    <xf numFmtId="0" fontId="2" fillId="2" borderId="8" xfId="0" applyFont="1" applyFill="1" applyBorder="1"/>
    <xf numFmtId="0" fontId="2" fillId="2" borderId="8" xfId="0" applyFont="1" applyFill="1" applyBorder="1" applyAlignment="1">
      <alignment horizontal="center"/>
    </xf>
    <xf numFmtId="4" fontId="24" fillId="2" borderId="7" xfId="1" applyNumberFormat="1" applyFont="1" applyFill="1" applyBorder="1" applyAlignment="1">
      <alignment horizontal="center" vertical="center" wrapText="1"/>
    </xf>
    <xf numFmtId="165" fontId="12" fillId="0" borderId="7" xfId="2" applyNumberFormat="1" applyFont="1" applyFill="1" applyBorder="1" applyAlignment="1">
      <alignment horizontal="center" vertical="center" wrapText="1"/>
    </xf>
    <xf numFmtId="165" fontId="26" fillId="2" borderId="7" xfId="2" applyNumberFormat="1" applyFont="1" applyFill="1" applyBorder="1" applyAlignment="1">
      <alignment horizontal="center" vertical="center" wrapText="1"/>
    </xf>
    <xf numFmtId="0" fontId="0" fillId="0" borderId="8" xfId="0" applyFont="1" applyFill="1" applyBorder="1"/>
    <xf numFmtId="0" fontId="0" fillId="0" borderId="8" xfId="0" applyFont="1" applyFill="1" applyBorder="1" applyAlignment="1">
      <alignment horizontal="center"/>
    </xf>
    <xf numFmtId="0" fontId="4" fillId="0" borderId="7" xfId="1" applyFont="1" applyFill="1" applyBorder="1" applyAlignment="1">
      <alignment vertical="center" wrapText="1"/>
    </xf>
    <xf numFmtId="2" fontId="38" fillId="0" borderId="7" xfId="0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165" fontId="39" fillId="0" borderId="8" xfId="1" applyNumberFormat="1" applyFont="1" applyFill="1" applyBorder="1" applyAlignment="1">
      <alignment horizontal="center" vertical="center" wrapText="1"/>
    </xf>
    <xf numFmtId="165" fontId="39" fillId="0" borderId="8" xfId="2" applyNumberFormat="1" applyFont="1" applyFill="1" applyBorder="1" applyAlignment="1">
      <alignment horizontal="center" vertical="center" wrapText="1"/>
    </xf>
    <xf numFmtId="165" fontId="39" fillId="0" borderId="5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5" fontId="39" fillId="0" borderId="7" xfId="2" applyNumberFormat="1" applyFont="1" applyFill="1" applyBorder="1" applyAlignment="1">
      <alignment horizontal="center" vertical="center" wrapText="1"/>
    </xf>
    <xf numFmtId="165" fontId="25" fillId="3" borderId="7" xfId="2" applyNumberFormat="1" applyFont="1" applyFill="1" applyBorder="1" applyAlignment="1">
      <alignment horizontal="center" vertical="center" wrapText="1"/>
    </xf>
    <xf numFmtId="4" fontId="24" fillId="2" borderId="6" xfId="1" applyNumberFormat="1" applyFont="1" applyFill="1" applyBorder="1" applyAlignment="1">
      <alignment horizontal="center" vertical="center" wrapText="1"/>
    </xf>
    <xf numFmtId="165" fontId="11" fillId="5" borderId="8" xfId="2" applyNumberFormat="1" applyFont="1" applyFill="1" applyBorder="1" applyAlignment="1">
      <alignment horizontal="center" vertical="center" wrapText="1"/>
    </xf>
    <xf numFmtId="2" fontId="40" fillId="0" borderId="7" xfId="0" applyNumberFormat="1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165" fontId="24" fillId="2" borderId="7" xfId="1" applyNumberFormat="1" applyFont="1" applyFill="1" applyBorder="1" applyAlignment="1">
      <alignment horizontal="left" vertical="center" wrapText="1"/>
    </xf>
    <xf numFmtId="165" fontId="11" fillId="6" borderId="8" xfId="2" applyNumberFormat="1" applyFont="1" applyFill="1" applyBorder="1" applyAlignment="1">
      <alignment horizontal="center" vertical="center" wrapText="1"/>
    </xf>
    <xf numFmtId="0" fontId="3" fillId="0" borderId="0" xfId="0" applyFont="1"/>
    <xf numFmtId="2" fontId="36" fillId="0" borderId="7" xfId="0" applyNumberFormat="1" applyFont="1" applyFill="1" applyBorder="1" applyAlignment="1">
      <alignment horizontal="center" vertical="center" wrapText="1"/>
    </xf>
    <xf numFmtId="165" fontId="25" fillId="0" borderId="7" xfId="2" applyNumberFormat="1" applyFont="1" applyFill="1" applyBorder="1" applyAlignment="1">
      <alignment vertical="center" wrapText="1"/>
    </xf>
    <xf numFmtId="4" fontId="25" fillId="0" borderId="7" xfId="2" applyNumberFormat="1" applyFont="1" applyFill="1" applyBorder="1" applyAlignment="1">
      <alignment horizontal="center" vertical="center" wrapText="1"/>
    </xf>
    <xf numFmtId="4" fontId="25" fillId="0" borderId="6" xfId="2" applyNumberFormat="1" applyFont="1" applyFill="1" applyBorder="1" applyAlignment="1">
      <alignment horizontal="center" vertical="center" wrapText="1"/>
    </xf>
    <xf numFmtId="0" fontId="0" fillId="0" borderId="0" xfId="0" applyFont="1"/>
    <xf numFmtId="2" fontId="24" fillId="0" borderId="7" xfId="0" applyNumberFormat="1" applyFont="1" applyFill="1" applyBorder="1" applyAlignment="1">
      <alignment horizontal="center" vertical="center" wrapText="1"/>
    </xf>
    <xf numFmtId="165" fontId="24" fillId="3" borderId="8" xfId="2" applyNumberFormat="1" applyFont="1" applyFill="1" applyBorder="1" applyAlignment="1">
      <alignment horizontal="center" vertical="center" wrapText="1"/>
    </xf>
    <xf numFmtId="2" fontId="31" fillId="0" borderId="7" xfId="0" applyNumberFormat="1" applyFont="1" applyFill="1" applyBorder="1" applyAlignment="1">
      <alignment horizontal="center" vertical="center" wrapText="1"/>
    </xf>
    <xf numFmtId="165" fontId="24" fillId="0" borderId="8" xfId="2" applyNumberFormat="1" applyFont="1" applyFill="1" applyBorder="1" applyAlignment="1">
      <alignment horizontal="center" vertical="center" wrapText="1"/>
    </xf>
    <xf numFmtId="165" fontId="26" fillId="0" borderId="7" xfId="2" applyNumberFormat="1" applyFont="1" applyFill="1" applyBorder="1" applyAlignment="1">
      <alignment vertical="center"/>
    </xf>
    <xf numFmtId="165" fontId="11" fillId="0" borderId="7" xfId="2" applyNumberFormat="1" applyFont="1" applyFill="1" applyBorder="1" applyAlignment="1">
      <alignment vertical="center"/>
    </xf>
    <xf numFmtId="165" fontId="11" fillId="3" borderId="7" xfId="2" applyNumberFormat="1" applyFont="1" applyFill="1" applyBorder="1" applyAlignment="1">
      <alignment vertical="center"/>
    </xf>
    <xf numFmtId="165" fontId="10" fillId="0" borderId="8" xfId="2" applyNumberFormat="1" applyFont="1" applyFill="1" applyBorder="1" applyAlignment="1">
      <alignment horizontal="center" vertical="center" wrapText="1"/>
    </xf>
    <xf numFmtId="0" fontId="25" fillId="0" borderId="8" xfId="2" applyFont="1" applyFill="1" applyBorder="1" applyAlignment="1">
      <alignment vertical="center" wrapText="1"/>
    </xf>
    <xf numFmtId="4" fontId="25" fillId="0" borderId="8" xfId="2" applyNumberFormat="1" applyFont="1" applyFill="1" applyBorder="1" applyAlignment="1">
      <alignment horizontal="center" vertical="center" wrapText="1"/>
    </xf>
    <xf numFmtId="3" fontId="25" fillId="0" borderId="7" xfId="2" applyNumberFormat="1" applyFont="1" applyFill="1" applyBorder="1" applyAlignment="1">
      <alignment horizontal="center" vertical="center" wrapText="1"/>
    </xf>
    <xf numFmtId="165" fontId="25" fillId="0" borderId="8" xfId="2" applyNumberFormat="1" applyFont="1" applyFill="1" applyBorder="1" applyAlignment="1">
      <alignment vertical="center" wrapText="1"/>
    </xf>
    <xf numFmtId="165" fontId="35" fillId="0" borderId="8" xfId="0" applyNumberFormat="1" applyFont="1" applyFill="1" applyBorder="1"/>
    <xf numFmtId="0" fontId="2" fillId="5" borderId="0" xfId="0" applyFont="1" applyFill="1"/>
    <xf numFmtId="165" fontId="3" fillId="0" borderId="8" xfId="0" applyNumberFormat="1" applyFont="1" applyFill="1" applyBorder="1"/>
    <xf numFmtId="0" fontId="25" fillId="0" borderId="7" xfId="2" applyFont="1" applyFill="1" applyBorder="1" applyAlignment="1">
      <alignment vertical="center" wrapText="1"/>
    </xf>
    <xf numFmtId="165" fontId="24" fillId="2" borderId="8" xfId="1" applyNumberFormat="1" applyFont="1" applyFill="1" applyBorder="1" applyAlignment="1">
      <alignment vertical="center" wrapText="1"/>
    </xf>
    <xf numFmtId="4" fontId="25" fillId="2" borderId="8" xfId="1" applyNumberFormat="1" applyFont="1" applyFill="1" applyBorder="1" applyAlignment="1">
      <alignment horizontal="center" vertical="center" wrapText="1"/>
    </xf>
    <xf numFmtId="165" fontId="3" fillId="2" borderId="8" xfId="0" applyNumberFormat="1" applyFont="1" applyFill="1" applyBorder="1"/>
    <xf numFmtId="165" fontId="3" fillId="3" borderId="8" xfId="0" applyNumberFormat="1" applyFont="1" applyFill="1" applyBorder="1"/>
    <xf numFmtId="165" fontId="0" fillId="0" borderId="8" xfId="0" applyNumberFormat="1" applyFill="1" applyBorder="1"/>
    <xf numFmtId="0" fontId="3" fillId="3" borderId="8" xfId="0" applyFont="1" applyFill="1" applyBorder="1"/>
    <xf numFmtId="3" fontId="3" fillId="3" borderId="8" xfId="0" applyNumberFormat="1" applyFont="1" applyFill="1" applyBorder="1"/>
    <xf numFmtId="3" fontId="3" fillId="0" borderId="8" xfId="0" applyNumberFormat="1" applyFont="1" applyFill="1" applyBorder="1"/>
    <xf numFmtId="0" fontId="24" fillId="4" borderId="8" xfId="1" applyFont="1" applyFill="1" applyBorder="1" applyAlignment="1">
      <alignment vertical="center" wrapText="1"/>
    </xf>
    <xf numFmtId="165" fontId="42" fillId="4" borderId="8" xfId="1" applyNumberFormat="1" applyFont="1" applyFill="1" applyBorder="1" applyAlignment="1">
      <alignment horizontal="center" vertical="center" wrapText="1"/>
    </xf>
    <xf numFmtId="165" fontId="24" fillId="4" borderId="8" xfId="1" applyNumberFormat="1" applyFont="1" applyFill="1" applyBorder="1" applyAlignment="1">
      <alignment horizontal="center" vertical="center" wrapText="1"/>
    </xf>
    <xf numFmtId="164" fontId="35" fillId="4" borderId="8" xfId="0" applyNumberFormat="1" applyFont="1" applyFill="1" applyBorder="1"/>
    <xf numFmtId="0" fontId="2" fillId="7" borderId="0" xfId="0" applyFont="1" applyFill="1"/>
    <xf numFmtId="0" fontId="6" fillId="0" borderId="1" xfId="0" applyFont="1" applyBorder="1" applyAlignment="1">
      <alignment vertical="distributed" wrapText="1"/>
    </xf>
    <xf numFmtId="0" fontId="0" fillId="0" borderId="8" xfId="0" applyFill="1" applyBorder="1" applyAlignment="1">
      <alignment wrapText="1"/>
    </xf>
    <xf numFmtId="3" fontId="31" fillId="0" borderId="7" xfId="2" applyNumberFormat="1" applyFont="1" applyFill="1" applyBorder="1" applyAlignment="1">
      <alignment horizontal="center" vertical="center" wrapText="1"/>
    </xf>
    <xf numFmtId="3" fontId="31" fillId="0" borderId="7" xfId="1" applyNumberFormat="1" applyFont="1" applyFill="1" applyBorder="1" applyAlignment="1">
      <alignment horizontal="center" vertical="center" wrapText="1"/>
    </xf>
    <xf numFmtId="2" fontId="32" fillId="0" borderId="8" xfId="0" applyNumberFormat="1" applyFont="1" applyFill="1" applyBorder="1" applyAlignment="1">
      <alignment horizontal="center" vertical="center" wrapText="1"/>
    </xf>
    <xf numFmtId="3" fontId="30" fillId="0" borderId="7" xfId="0" applyNumberFormat="1" applyFont="1" applyFill="1" applyBorder="1" applyAlignment="1">
      <alignment horizontal="center" vertical="center" wrapText="1"/>
    </xf>
    <xf numFmtId="165" fontId="25" fillId="0" borderId="8" xfId="1" applyNumberFormat="1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3" fontId="25" fillId="0" borderId="8" xfId="2" applyNumberFormat="1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2" fontId="37" fillId="0" borderId="8" xfId="0" applyNumberFormat="1" applyFont="1" applyFill="1" applyBorder="1" applyAlignment="1">
      <alignment horizontal="center" vertical="center" wrapText="1"/>
    </xf>
    <xf numFmtId="2" fontId="40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Border="1" applyAlignment="1">
      <alignment wrapText="1"/>
    </xf>
    <xf numFmtId="0" fontId="25" fillId="0" borderId="4" xfId="2" applyFont="1" applyFill="1" applyBorder="1" applyAlignment="1">
      <alignment vertical="center" wrapText="1"/>
    </xf>
    <xf numFmtId="4" fontId="25" fillId="0" borderId="11" xfId="1" applyNumberFormat="1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2" fontId="27" fillId="0" borderId="4" xfId="0" applyNumberFormat="1" applyFont="1" applyFill="1" applyBorder="1" applyAlignment="1">
      <alignment horizontal="center" vertical="center" wrapText="1"/>
    </xf>
    <xf numFmtId="4" fontId="25" fillId="0" borderId="4" xfId="2" applyNumberFormat="1" applyFont="1" applyFill="1" applyBorder="1" applyAlignment="1">
      <alignment horizontal="center" vertical="center" wrapText="1"/>
    </xf>
    <xf numFmtId="0" fontId="3" fillId="3" borderId="4" xfId="0" applyFont="1" applyFill="1" applyBorder="1"/>
    <xf numFmtId="165" fontId="11" fillId="0" borderId="4" xfId="1" applyNumberFormat="1" applyFont="1" applyFill="1" applyBorder="1" applyAlignment="1">
      <alignment horizontal="center" vertical="center" wrapText="1"/>
    </xf>
    <xf numFmtId="3" fontId="3" fillId="3" borderId="4" xfId="0" applyNumberFormat="1" applyFont="1" applyFill="1" applyBorder="1"/>
    <xf numFmtId="165" fontId="11" fillId="0" borderId="4" xfId="2" applyNumberFormat="1" applyFont="1" applyFill="1" applyBorder="1" applyAlignment="1">
      <alignment horizontal="center" vertical="center" wrapText="1"/>
    </xf>
    <xf numFmtId="0" fontId="3" fillId="0" borderId="4" xfId="0" applyFont="1" applyFill="1" applyBorder="1"/>
    <xf numFmtId="165" fontId="11" fillId="0" borderId="13" xfId="1" applyNumberFormat="1" applyFont="1" applyFill="1" applyBorder="1" applyAlignment="1">
      <alignment horizontal="center" vertical="center" wrapText="1"/>
    </xf>
    <xf numFmtId="165" fontId="11" fillId="3" borderId="4" xfId="2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/>
    <xf numFmtId="0" fontId="0" fillId="0" borderId="10" xfId="0" applyFill="1" applyBorder="1"/>
    <xf numFmtId="0" fontId="0" fillId="0" borderId="10" xfId="0" applyBorder="1" applyAlignment="1">
      <alignment wrapText="1"/>
    </xf>
    <xf numFmtId="0" fontId="25" fillId="0" borderId="10" xfId="2" applyFont="1" applyFill="1" applyBorder="1" applyAlignment="1">
      <alignment vertical="center" wrapText="1"/>
    </xf>
    <xf numFmtId="4" fontId="25" fillId="0" borderId="2" xfId="1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2" fontId="27" fillId="0" borderId="10" xfId="0" applyNumberFormat="1" applyFont="1" applyFill="1" applyBorder="1" applyAlignment="1">
      <alignment horizontal="center" vertical="center" wrapText="1"/>
    </xf>
    <xf numFmtId="4" fontId="25" fillId="0" borderId="10" xfId="2" applyNumberFormat="1" applyFont="1" applyFill="1" applyBorder="1" applyAlignment="1">
      <alignment horizontal="center" vertical="center" wrapText="1"/>
    </xf>
    <xf numFmtId="0" fontId="3" fillId="3" borderId="10" xfId="0" applyFont="1" applyFill="1" applyBorder="1"/>
    <xf numFmtId="165" fontId="11" fillId="0" borderId="10" xfId="1" applyNumberFormat="1" applyFont="1" applyFill="1" applyBorder="1" applyAlignment="1">
      <alignment horizontal="center" vertical="center" wrapText="1"/>
    </xf>
    <xf numFmtId="3" fontId="3" fillId="3" borderId="10" xfId="0" applyNumberFormat="1" applyFont="1" applyFill="1" applyBorder="1"/>
    <xf numFmtId="165" fontId="11" fillId="0" borderId="10" xfId="2" applyNumberFormat="1" applyFont="1" applyFill="1" applyBorder="1" applyAlignment="1">
      <alignment horizontal="center" vertical="center" wrapText="1"/>
    </xf>
    <xf numFmtId="0" fontId="3" fillId="0" borderId="10" xfId="0" applyFont="1" applyFill="1" applyBorder="1"/>
    <xf numFmtId="165" fontId="11" fillId="0" borderId="3" xfId="1" applyNumberFormat="1" applyFont="1" applyFill="1" applyBorder="1" applyAlignment="1">
      <alignment horizontal="center" vertical="center" wrapText="1"/>
    </xf>
    <xf numFmtId="165" fontId="11" fillId="3" borderId="10" xfId="2" applyNumberFormat="1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/>
    <xf numFmtId="4" fontId="25" fillId="0" borderId="8" xfId="1" applyNumberFormat="1" applyFont="1" applyFill="1" applyBorder="1" applyAlignment="1">
      <alignment horizontal="center" vertical="center" wrapText="1"/>
    </xf>
    <xf numFmtId="0" fontId="0" fillId="0" borderId="5" xfId="0" applyFill="1" applyBorder="1"/>
    <xf numFmtId="0" fontId="0" fillId="0" borderId="13" xfId="0" applyFill="1" applyBorder="1"/>
    <xf numFmtId="0" fontId="0" fillId="0" borderId="7" xfId="0" applyFill="1" applyBorder="1"/>
    <xf numFmtId="0" fontId="0" fillId="0" borderId="11" xfId="0" applyFill="1" applyBorder="1"/>
    <xf numFmtId="0" fontId="1" fillId="0" borderId="0" xfId="0" applyFont="1" applyFill="1" applyBorder="1"/>
    <xf numFmtId="0" fontId="34" fillId="0" borderId="0" xfId="0" applyFont="1" applyFill="1" applyBorder="1"/>
    <xf numFmtId="0" fontId="2" fillId="0" borderId="0" xfId="0" applyFont="1" applyFill="1" applyBorder="1"/>
    <xf numFmtId="0" fontId="0" fillId="0" borderId="0" xfId="0" applyFont="1" applyFill="1" applyBorder="1"/>
    <xf numFmtId="164" fontId="12" fillId="0" borderId="5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 wrapText="1"/>
    </xf>
    <xf numFmtId="165" fontId="13" fillId="0" borderId="3" xfId="1" applyNumberFormat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 wrapText="1"/>
    </xf>
    <xf numFmtId="1" fontId="13" fillId="0" borderId="3" xfId="1" applyNumberFormat="1" applyFont="1" applyFill="1" applyBorder="1" applyAlignment="1">
      <alignment horizontal="center" vertical="center" wrapText="1"/>
    </xf>
    <xf numFmtId="1" fontId="13" fillId="0" borderId="2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164" fontId="12" fillId="0" borderId="4" xfId="1" applyNumberFormat="1" applyFont="1" applyFill="1" applyBorder="1" applyAlignment="1">
      <alignment horizontal="center" vertical="center" wrapText="1"/>
    </xf>
    <xf numFmtId="164" fontId="12" fillId="0" borderId="9" xfId="1" applyNumberFormat="1" applyFont="1" applyFill="1" applyBorder="1" applyAlignment="1">
      <alignment horizontal="center" vertical="center" wrapText="1"/>
    </xf>
    <xf numFmtId="164" fontId="12" fillId="0" borderId="10" xfId="1" applyNumberFormat="1" applyFont="1" applyFill="1" applyBorder="1" applyAlignment="1">
      <alignment horizontal="center" vertical="center" wrapText="1"/>
    </xf>
    <xf numFmtId="1" fontId="14" fillId="0" borderId="3" xfId="1" applyNumberFormat="1" applyFont="1" applyFill="1" applyBorder="1" applyAlignment="1">
      <alignment horizontal="center" vertical="center" wrapText="1"/>
    </xf>
    <xf numFmtId="1" fontId="14" fillId="0" borderId="2" xfId="1" applyNumberFormat="1" applyFont="1" applyFill="1" applyBorder="1" applyAlignment="1">
      <alignment horizontal="center" vertical="center" wrapText="1"/>
    </xf>
    <xf numFmtId="165" fontId="13" fillId="0" borderId="7" xfId="1" applyNumberFormat="1" applyFont="1" applyFill="1" applyBorder="1" applyAlignment="1">
      <alignment horizontal="center" vertical="center" wrapText="1"/>
    </xf>
    <xf numFmtId="165" fontId="13" fillId="0" borderId="5" xfId="1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165" fontId="13" fillId="0" borderId="5" xfId="2" applyNumberFormat="1" applyFont="1" applyFill="1" applyBorder="1" applyAlignment="1">
      <alignment horizontal="center" vertical="center" wrapText="1"/>
    </xf>
    <xf numFmtId="165" fontId="13" fillId="0" borderId="7" xfId="2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1" fontId="14" fillId="0" borderId="5" xfId="1" applyNumberFormat="1" applyFont="1" applyFill="1" applyBorder="1" applyAlignment="1">
      <alignment horizontal="center" vertical="center" wrapText="1"/>
    </xf>
    <xf numFmtId="1" fontId="14" fillId="0" borderId="7" xfId="1" applyNumberFormat="1" applyFont="1" applyFill="1" applyBorder="1" applyAlignment="1">
      <alignment horizontal="center" vertical="center" wrapText="1"/>
    </xf>
    <xf numFmtId="165" fontId="13" fillId="0" borderId="6" xfId="1" applyNumberFormat="1" applyFont="1" applyFill="1" applyBorder="1" applyAlignment="1">
      <alignment horizontal="center" vertical="center" wrapText="1"/>
    </xf>
    <xf numFmtId="49" fontId="17" fillId="0" borderId="5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49" fontId="17" fillId="0" borderId="5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4" fontId="18" fillId="0" borderId="8" xfId="1" applyNumberFormat="1" applyFont="1" applyFill="1" applyBorder="1" applyAlignment="1">
      <alignment horizontal="center" vertical="center" wrapText="1"/>
    </xf>
    <xf numFmtId="165" fontId="19" fillId="0" borderId="5" xfId="1" applyNumberFormat="1" applyFont="1" applyFill="1" applyBorder="1" applyAlignment="1">
      <alignment horizontal="center" vertical="center" wrapText="1"/>
    </xf>
    <xf numFmtId="165" fontId="19" fillId="0" borderId="7" xfId="1" applyNumberFormat="1" applyFont="1" applyFill="1" applyBorder="1" applyAlignment="1">
      <alignment horizontal="center" vertical="center" wrapText="1"/>
    </xf>
    <xf numFmtId="49" fontId="17" fillId="0" borderId="8" xfId="1" applyNumberFormat="1" applyFont="1" applyFill="1" applyBorder="1" applyAlignment="1">
      <alignment horizontal="center" vertical="center" wrapText="1"/>
    </xf>
    <xf numFmtId="165" fontId="20" fillId="0" borderId="5" xfId="1" applyNumberFormat="1" applyFont="1" applyFill="1" applyBorder="1" applyAlignment="1">
      <alignment horizontal="center" vertical="center" wrapText="1"/>
    </xf>
    <xf numFmtId="165" fontId="20" fillId="0" borderId="7" xfId="1" applyNumberFormat="1" applyFont="1" applyFill="1" applyBorder="1" applyAlignment="1">
      <alignment horizontal="center" vertical="center" wrapText="1"/>
    </xf>
    <xf numFmtId="1" fontId="19" fillId="0" borderId="5" xfId="1" applyNumberFormat="1" applyFont="1" applyFill="1" applyBorder="1" applyAlignment="1">
      <alignment horizontal="center" vertical="center" wrapText="1"/>
    </xf>
    <xf numFmtId="1" fontId="19" fillId="0" borderId="7" xfId="1" applyNumberFormat="1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right" wrapText="1"/>
    </xf>
    <xf numFmtId="0" fontId="43" fillId="0" borderId="1" xfId="0" applyFont="1" applyBorder="1" applyAlignment="1">
      <alignment horizontal="center" vertical="distributed" wrapText="1"/>
    </xf>
    <xf numFmtId="14" fontId="41" fillId="4" borderId="5" xfId="0" applyNumberFormat="1" applyFont="1" applyFill="1" applyBorder="1" applyAlignment="1">
      <alignment horizontal="center"/>
    </xf>
    <xf numFmtId="14" fontId="41" fillId="4" borderId="6" xfId="0" applyNumberFormat="1" applyFont="1" applyFill="1" applyBorder="1" applyAlignment="1">
      <alignment horizontal="center"/>
    </xf>
    <xf numFmtId="14" fontId="41" fillId="4" borderId="7" xfId="0" applyNumberFormat="1" applyFont="1" applyFill="1" applyBorder="1" applyAlignment="1">
      <alignment horizontal="center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F336"/>
  <sheetViews>
    <sheetView tabSelected="1" topLeftCell="A187" zoomScale="85" zoomScaleNormal="85" zoomScaleSheetLayoutView="90" workbookViewId="0">
      <selection activeCell="AH180" sqref="AH180:AH182"/>
    </sheetView>
  </sheetViews>
  <sheetFormatPr defaultRowHeight="15" x14ac:dyDescent="0.25"/>
  <cols>
    <col min="1" max="1" width="6.7109375" customWidth="1"/>
    <col min="2" max="2" width="6.140625" customWidth="1"/>
    <col min="3" max="3" width="9.140625" customWidth="1"/>
    <col min="4" max="4" width="40.140625" customWidth="1"/>
    <col min="5" max="5" width="9.42578125" customWidth="1"/>
    <col min="6" max="7" width="6.28515625" customWidth="1"/>
    <col min="8" max="8" width="7" customWidth="1"/>
    <col min="9" max="9" width="6.85546875" hidden="1" customWidth="1"/>
    <col min="10" max="13" width="5.28515625" customWidth="1"/>
    <col min="14" max="14" width="9" style="1" hidden="1" customWidth="1"/>
    <col min="15" max="15" width="15.5703125" style="1" hidden="1" customWidth="1"/>
    <col min="16" max="16" width="11.28515625" style="2" hidden="1" customWidth="1"/>
    <col min="17" max="17" width="15.85546875" style="1" hidden="1" customWidth="1"/>
    <col min="18" max="18" width="9.85546875" style="1" hidden="1" customWidth="1"/>
    <col min="19" max="19" width="15.140625" style="1" hidden="1" customWidth="1"/>
    <col min="20" max="20" width="10.85546875" style="1" hidden="1" customWidth="1"/>
    <col min="21" max="21" width="15.42578125" style="1" hidden="1" customWidth="1"/>
    <col min="22" max="22" width="9.7109375" style="1" hidden="1" customWidth="1"/>
    <col min="23" max="23" width="14" style="1" hidden="1" customWidth="1"/>
    <col min="24" max="24" width="9.85546875" style="1" hidden="1" customWidth="1"/>
    <col min="25" max="25" width="15" style="1" hidden="1" customWidth="1"/>
    <col min="26" max="26" width="12.7109375" style="1" hidden="1" customWidth="1"/>
    <col min="27" max="27" width="14.28515625" style="1" hidden="1" customWidth="1"/>
    <col min="28" max="28" width="9.28515625" style="1" hidden="1" customWidth="1"/>
    <col min="29" max="29" width="16.28515625" style="1" hidden="1" customWidth="1"/>
    <col min="30" max="30" width="12.85546875" style="1" hidden="1" customWidth="1"/>
    <col min="31" max="31" width="13.85546875" style="1" hidden="1" customWidth="1"/>
    <col min="32" max="32" width="10.5703125" style="1" hidden="1" customWidth="1"/>
    <col min="33" max="33" width="13.42578125" style="1" hidden="1" customWidth="1"/>
    <col min="34" max="34" width="11.7109375" style="1" customWidth="1"/>
    <col min="35" max="35" width="15.42578125" style="3" customWidth="1"/>
    <col min="36" max="36" width="12.28515625" style="1" hidden="1" customWidth="1"/>
    <col min="37" max="37" width="14" style="1" hidden="1" customWidth="1"/>
    <col min="38" max="38" width="12.5703125" style="1" hidden="1" customWidth="1"/>
    <col min="39" max="41" width="14" style="1" hidden="1" customWidth="1"/>
    <col min="42" max="47" width="13" style="1" hidden="1" customWidth="1"/>
    <col min="48" max="48" width="10.5703125" style="1" hidden="1" customWidth="1"/>
    <col min="49" max="49" width="15.85546875" style="1" hidden="1" customWidth="1"/>
    <col min="50" max="50" width="14" style="1" hidden="1" customWidth="1"/>
    <col min="51" max="51" width="15.5703125" style="1" hidden="1" customWidth="1"/>
    <col min="52" max="52" width="11.140625" style="1" hidden="1" customWidth="1"/>
    <col min="53" max="53" width="16.5703125" style="1" hidden="1" customWidth="1"/>
    <col min="54" max="54" width="14" style="1" hidden="1" customWidth="1"/>
    <col min="55" max="55" width="15.28515625" style="1" hidden="1" customWidth="1"/>
    <col min="56" max="56" width="14" style="1" hidden="1" customWidth="1"/>
    <col min="57" max="57" width="15.42578125" style="1" hidden="1" customWidth="1"/>
    <col min="58" max="58" width="14" style="1" hidden="1" customWidth="1"/>
    <col min="59" max="59" width="15" style="1" hidden="1" customWidth="1"/>
    <col min="60" max="60" width="14" style="1" hidden="1" customWidth="1"/>
    <col min="61" max="61" width="15.28515625" style="1" hidden="1" customWidth="1"/>
    <col min="62" max="62" width="14" style="1" hidden="1" customWidth="1"/>
    <col min="63" max="63" width="15.28515625" style="1" hidden="1" customWidth="1"/>
    <col min="64" max="65" width="14" style="1" hidden="1" customWidth="1"/>
    <col min="66" max="66" width="12.140625" style="1" hidden="1" customWidth="1"/>
    <col min="67" max="67" width="16.140625" style="1" hidden="1" customWidth="1"/>
    <col min="68" max="71" width="14" style="1" hidden="1" customWidth="1"/>
    <col min="72" max="72" width="11.140625" style="1" hidden="1" customWidth="1"/>
    <col min="73" max="73" width="14" style="1" hidden="1" customWidth="1"/>
    <col min="74" max="74" width="11.5703125" style="1" hidden="1" customWidth="1"/>
    <col min="75" max="75" width="14" style="1" hidden="1" customWidth="1"/>
    <col min="76" max="77" width="13.28515625" style="1" hidden="1" customWidth="1"/>
    <col min="78" max="78" width="12.85546875" style="1" hidden="1" customWidth="1"/>
    <col min="79" max="79" width="14.42578125" style="1" hidden="1" customWidth="1"/>
    <col min="80" max="80" width="10.7109375" style="1" hidden="1" customWidth="1"/>
    <col min="81" max="81" width="13.42578125" style="1" hidden="1" customWidth="1"/>
    <col min="82" max="82" width="11.5703125" style="1" hidden="1" customWidth="1"/>
    <col min="83" max="83" width="15.28515625" style="1" hidden="1" customWidth="1"/>
    <col min="84" max="84" width="13.28515625" style="1" hidden="1" customWidth="1"/>
    <col min="85" max="85" width="13.7109375" style="1" hidden="1" customWidth="1"/>
    <col min="86" max="86" width="12.28515625" style="1" hidden="1" customWidth="1"/>
    <col min="87" max="87" width="14.5703125" style="1" hidden="1" customWidth="1"/>
    <col min="88" max="88" width="12.5703125" style="1" hidden="1" customWidth="1"/>
    <col min="89" max="89" width="16.7109375" style="1" hidden="1" customWidth="1"/>
    <col min="90" max="90" width="12.5703125" style="1" customWidth="1"/>
    <col min="91" max="91" width="15" style="1" customWidth="1"/>
    <col min="92" max="92" width="12" style="1" hidden="1" customWidth="1"/>
    <col min="93" max="93" width="14.5703125" style="1" hidden="1" customWidth="1"/>
    <col min="94" max="94" width="11.7109375" style="1" hidden="1" customWidth="1"/>
    <col min="95" max="95" width="14.42578125" style="1" hidden="1" customWidth="1"/>
    <col min="96" max="96" width="10.140625" style="1" hidden="1" customWidth="1"/>
    <col min="97" max="97" width="13.85546875" style="1" hidden="1" customWidth="1"/>
    <col min="98" max="100" width="14" style="1" hidden="1" customWidth="1"/>
    <col min="101" max="101" width="15.7109375" style="1" hidden="1" customWidth="1"/>
    <col min="102" max="102" width="10.28515625" style="1" hidden="1" customWidth="1"/>
    <col min="103" max="103" width="14.42578125" style="1" hidden="1" customWidth="1"/>
    <col min="104" max="104" width="11" style="1" hidden="1" customWidth="1"/>
    <col min="105" max="105" width="14.42578125" style="1" hidden="1" customWidth="1"/>
    <col min="106" max="106" width="12.85546875" style="1" hidden="1" customWidth="1"/>
    <col min="107" max="107" width="16.85546875" style="1" hidden="1" customWidth="1"/>
    <col min="108" max="108" width="12.140625" style="1" hidden="1" customWidth="1"/>
    <col min="109" max="109" width="15" style="1" hidden="1" customWidth="1"/>
    <col min="110" max="110" width="11" style="1" hidden="1" customWidth="1"/>
    <col min="111" max="111" width="14.42578125" style="1" hidden="1" customWidth="1"/>
    <col min="112" max="112" width="11.7109375" style="1" hidden="1" customWidth="1"/>
    <col min="113" max="113" width="14.28515625" style="1" hidden="1" customWidth="1"/>
    <col min="114" max="114" width="12.28515625" style="1" hidden="1" customWidth="1"/>
    <col min="115" max="115" width="14.140625" style="1" hidden="1" customWidth="1"/>
    <col min="116" max="116" width="10.5703125" style="1" hidden="1" customWidth="1"/>
    <col min="117" max="117" width="15" style="1" hidden="1" customWidth="1"/>
    <col min="118" max="118" width="10.5703125" style="1" hidden="1" customWidth="1"/>
    <col min="119" max="119" width="13" style="1" hidden="1" customWidth="1"/>
    <col min="120" max="120" width="11.5703125" style="1" hidden="1" customWidth="1"/>
    <col min="121" max="121" width="16.42578125" style="1" hidden="1" customWidth="1"/>
    <col min="122" max="122" width="12.28515625" style="1" hidden="1" customWidth="1"/>
    <col min="123" max="123" width="14" style="1" hidden="1" customWidth="1"/>
    <col min="124" max="124" width="11.140625" style="1" hidden="1" customWidth="1"/>
    <col min="125" max="125" width="13" style="1" hidden="1" customWidth="1"/>
    <col min="126" max="126" width="8.7109375" style="1" hidden="1" customWidth="1"/>
    <col min="127" max="129" width="14" style="1" hidden="1" customWidth="1"/>
    <col min="130" max="130" width="11" style="1" hidden="1" customWidth="1"/>
    <col min="131" max="131" width="14" style="1" hidden="1" customWidth="1"/>
    <col min="132" max="132" width="9.7109375" style="1" hidden="1" customWidth="1"/>
    <col min="133" max="133" width="14" style="1" hidden="1" customWidth="1"/>
    <col min="134" max="134" width="8.7109375" style="1" hidden="1" customWidth="1"/>
    <col min="135" max="135" width="14.7109375" style="1" hidden="1" customWidth="1"/>
    <col min="136" max="141" width="14" style="1" hidden="1" customWidth="1"/>
    <col min="142" max="142" width="11" style="4" hidden="1" customWidth="1"/>
    <col min="143" max="143" width="16.28515625" style="4" hidden="1" customWidth="1"/>
    <col min="144" max="144" width="12.5703125" hidden="1" customWidth="1"/>
    <col min="145" max="145" width="0" hidden="1" customWidth="1"/>
    <col min="146" max="146" width="15.42578125" hidden="1" customWidth="1"/>
    <col min="147" max="265" width="9.140625" style="5"/>
  </cols>
  <sheetData>
    <row r="1" spans="1:265" ht="15" customHeight="1" x14ac:dyDescent="0.25">
      <c r="J1" s="245" t="s">
        <v>508</v>
      </c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5"/>
      <c r="BF1" s="245"/>
      <c r="BG1" s="245"/>
      <c r="BH1" s="245"/>
      <c r="BI1" s="245"/>
      <c r="BJ1" s="245"/>
      <c r="BK1" s="245"/>
      <c r="BL1" s="245"/>
      <c r="BM1" s="245"/>
      <c r="BN1" s="245"/>
      <c r="BO1" s="245"/>
      <c r="BP1" s="245"/>
      <c r="BQ1" s="245"/>
      <c r="BR1" s="245"/>
      <c r="BS1" s="245"/>
      <c r="BT1" s="245"/>
      <c r="BU1" s="245"/>
      <c r="BV1" s="245"/>
      <c r="BW1" s="245"/>
      <c r="BX1" s="245"/>
      <c r="BY1" s="245"/>
      <c r="BZ1" s="245"/>
      <c r="CA1" s="245"/>
      <c r="CB1" s="245"/>
      <c r="CC1" s="245"/>
      <c r="CD1" s="245"/>
      <c r="CE1" s="245"/>
      <c r="CF1" s="245"/>
      <c r="CG1" s="245"/>
      <c r="CH1" s="245"/>
      <c r="CI1" s="245"/>
      <c r="CJ1" s="245"/>
      <c r="CK1" s="245"/>
      <c r="CL1" s="245"/>
      <c r="CM1" s="245"/>
    </row>
    <row r="2" spans="1:265" ht="35.25" customHeight="1" x14ac:dyDescent="0.25"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245"/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F2" s="245"/>
      <c r="BG2" s="245"/>
      <c r="BH2" s="245"/>
      <c r="BI2" s="245"/>
      <c r="BJ2" s="245"/>
      <c r="BK2" s="245"/>
      <c r="BL2" s="245"/>
      <c r="BM2" s="245"/>
      <c r="BN2" s="245"/>
      <c r="BO2" s="245"/>
      <c r="BP2" s="245"/>
      <c r="BQ2" s="245"/>
      <c r="BR2" s="245"/>
      <c r="BS2" s="245"/>
      <c r="BT2" s="245"/>
      <c r="BU2" s="245"/>
      <c r="BV2" s="245"/>
      <c r="BW2" s="245"/>
      <c r="BX2" s="245"/>
      <c r="BY2" s="245"/>
      <c r="BZ2" s="245"/>
      <c r="CA2" s="245"/>
      <c r="CB2" s="245"/>
      <c r="CC2" s="245"/>
      <c r="CD2" s="245"/>
      <c r="CE2" s="245"/>
      <c r="CF2" s="245"/>
      <c r="CG2" s="245"/>
      <c r="CH2" s="245"/>
      <c r="CI2" s="245"/>
      <c r="CJ2" s="245"/>
      <c r="CK2" s="245"/>
      <c r="CL2" s="245"/>
      <c r="CM2" s="24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</row>
    <row r="3" spans="1:265" ht="45.75" customHeight="1" x14ac:dyDescent="0.3">
      <c r="A3" s="7"/>
      <c r="B3" s="246" t="s">
        <v>0</v>
      </c>
      <c r="C3" s="246"/>
      <c r="D3" s="246"/>
      <c r="E3" s="246"/>
      <c r="F3" s="246"/>
      <c r="G3" s="246"/>
      <c r="H3" s="151"/>
      <c r="I3" s="151"/>
      <c r="J3" s="151"/>
      <c r="K3" s="151"/>
      <c r="L3" s="151"/>
      <c r="M3" s="151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9"/>
      <c r="DN3" s="8"/>
      <c r="DO3" s="8"/>
      <c r="DP3" s="8"/>
      <c r="DQ3" s="8"/>
      <c r="DR3" s="8"/>
      <c r="DS3" s="8"/>
      <c r="DT3" s="8"/>
      <c r="DU3" s="8"/>
      <c r="DV3" s="8"/>
      <c r="DW3" s="9"/>
      <c r="DX3" s="8"/>
      <c r="DY3" s="8"/>
      <c r="DZ3" s="8"/>
      <c r="EA3" s="8"/>
      <c r="EB3" s="8"/>
      <c r="EC3" s="8"/>
      <c r="ED3" s="8"/>
      <c r="EE3" s="8"/>
      <c r="EF3" s="10"/>
      <c r="EG3" s="10"/>
      <c r="EH3" s="10"/>
      <c r="EI3" s="10"/>
      <c r="EJ3" s="10"/>
      <c r="EK3" s="10"/>
    </row>
    <row r="4" spans="1:265" s="1" customFormat="1" ht="67.5" customHeight="1" x14ac:dyDescent="0.25">
      <c r="A4" s="209" t="s">
        <v>1</v>
      </c>
      <c r="B4" s="209" t="s">
        <v>2</v>
      </c>
      <c r="C4" s="209" t="s">
        <v>3</v>
      </c>
      <c r="D4" s="212" t="s">
        <v>4</v>
      </c>
      <c r="E4" s="215" t="s">
        <v>5</v>
      </c>
      <c r="F4" s="217" t="s">
        <v>6</v>
      </c>
      <c r="G4" s="217" t="s">
        <v>7</v>
      </c>
      <c r="H4" s="217" t="s">
        <v>8</v>
      </c>
      <c r="I4" s="217"/>
      <c r="J4" s="202" t="s">
        <v>9</v>
      </c>
      <c r="K4" s="203"/>
      <c r="L4" s="203"/>
      <c r="M4" s="204"/>
      <c r="N4" s="205" t="s">
        <v>10</v>
      </c>
      <c r="O4" s="206"/>
      <c r="P4" s="207" t="s">
        <v>11</v>
      </c>
      <c r="Q4" s="208"/>
      <c r="R4" s="205" t="s">
        <v>12</v>
      </c>
      <c r="S4" s="206"/>
      <c r="T4" s="205" t="s">
        <v>13</v>
      </c>
      <c r="U4" s="206"/>
      <c r="V4" s="205" t="s">
        <v>14</v>
      </c>
      <c r="W4" s="206"/>
      <c r="X4" s="207" t="s">
        <v>15</v>
      </c>
      <c r="Y4" s="208"/>
      <c r="Z4" s="205" t="s">
        <v>16</v>
      </c>
      <c r="AA4" s="206"/>
      <c r="AB4" s="205" t="s">
        <v>17</v>
      </c>
      <c r="AC4" s="206"/>
      <c r="AD4" s="207" t="s">
        <v>18</v>
      </c>
      <c r="AE4" s="208"/>
      <c r="AF4" s="205" t="s">
        <v>19</v>
      </c>
      <c r="AG4" s="206"/>
      <c r="AH4" s="205" t="s">
        <v>20</v>
      </c>
      <c r="AI4" s="206"/>
      <c r="AJ4" s="205" t="s">
        <v>21</v>
      </c>
      <c r="AK4" s="206"/>
      <c r="AL4" s="205" t="s">
        <v>22</v>
      </c>
      <c r="AM4" s="206"/>
      <c r="AN4" s="205" t="s">
        <v>23</v>
      </c>
      <c r="AO4" s="206"/>
      <c r="AP4" s="205" t="s">
        <v>24</v>
      </c>
      <c r="AQ4" s="206"/>
      <c r="AR4" s="205" t="s">
        <v>25</v>
      </c>
      <c r="AS4" s="206"/>
      <c r="AT4" s="205" t="s">
        <v>26</v>
      </c>
      <c r="AU4" s="206"/>
      <c r="AV4" s="205" t="s">
        <v>27</v>
      </c>
      <c r="AW4" s="206"/>
      <c r="AX4" s="205" t="s">
        <v>28</v>
      </c>
      <c r="AY4" s="206"/>
      <c r="AZ4" s="205" t="s">
        <v>29</v>
      </c>
      <c r="BA4" s="206"/>
      <c r="BB4" s="205" t="s">
        <v>30</v>
      </c>
      <c r="BC4" s="206"/>
      <c r="BD4" s="205" t="s">
        <v>31</v>
      </c>
      <c r="BE4" s="206"/>
      <c r="BF4" s="205" t="s">
        <v>32</v>
      </c>
      <c r="BG4" s="206"/>
      <c r="BH4" s="205" t="s">
        <v>33</v>
      </c>
      <c r="BI4" s="206"/>
      <c r="BJ4" s="205" t="s">
        <v>34</v>
      </c>
      <c r="BK4" s="206"/>
      <c r="BL4" s="205" t="s">
        <v>35</v>
      </c>
      <c r="BM4" s="206"/>
      <c r="BN4" s="205" t="s">
        <v>36</v>
      </c>
      <c r="BO4" s="206"/>
      <c r="BP4" s="205" t="s">
        <v>37</v>
      </c>
      <c r="BQ4" s="206"/>
      <c r="BR4" s="205" t="s">
        <v>38</v>
      </c>
      <c r="BS4" s="206"/>
      <c r="BT4" s="205" t="s">
        <v>39</v>
      </c>
      <c r="BU4" s="206"/>
      <c r="BV4" s="205" t="s">
        <v>40</v>
      </c>
      <c r="BW4" s="206"/>
      <c r="BX4" s="205" t="s">
        <v>41</v>
      </c>
      <c r="BY4" s="206"/>
      <c r="BZ4" s="205" t="s">
        <v>42</v>
      </c>
      <c r="CA4" s="206"/>
      <c r="CB4" s="205" t="s">
        <v>43</v>
      </c>
      <c r="CC4" s="206"/>
      <c r="CD4" s="205" t="s">
        <v>44</v>
      </c>
      <c r="CE4" s="206"/>
      <c r="CF4" s="205" t="s">
        <v>45</v>
      </c>
      <c r="CG4" s="206"/>
      <c r="CH4" s="220" t="s">
        <v>46</v>
      </c>
      <c r="CI4" s="221"/>
      <c r="CJ4" s="205" t="s">
        <v>47</v>
      </c>
      <c r="CK4" s="206"/>
      <c r="CL4" s="205" t="s">
        <v>48</v>
      </c>
      <c r="CM4" s="222"/>
      <c r="CN4" s="223" t="s">
        <v>49</v>
      </c>
      <c r="CO4" s="222"/>
      <c r="CP4" s="205" t="s">
        <v>50</v>
      </c>
      <c r="CQ4" s="206"/>
      <c r="CR4" s="205" t="s">
        <v>51</v>
      </c>
      <c r="CS4" s="206"/>
      <c r="CT4" s="205" t="s">
        <v>52</v>
      </c>
      <c r="CU4" s="206"/>
      <c r="CV4" s="223" t="s">
        <v>53</v>
      </c>
      <c r="CW4" s="222"/>
      <c r="CX4" s="223" t="s">
        <v>54</v>
      </c>
      <c r="CY4" s="222"/>
      <c r="CZ4" s="205" t="s">
        <v>55</v>
      </c>
      <c r="DA4" s="206"/>
      <c r="DB4" s="205" t="s">
        <v>56</v>
      </c>
      <c r="DC4" s="206"/>
      <c r="DD4" s="205" t="s">
        <v>57</v>
      </c>
      <c r="DE4" s="206"/>
      <c r="DF4" s="205" t="s">
        <v>58</v>
      </c>
      <c r="DG4" s="206"/>
      <c r="DH4" s="205" t="s">
        <v>59</v>
      </c>
      <c r="DI4" s="206"/>
      <c r="DJ4" s="205" t="s">
        <v>60</v>
      </c>
      <c r="DK4" s="206"/>
      <c r="DL4" s="220" t="s">
        <v>61</v>
      </c>
      <c r="DM4" s="221"/>
      <c r="DN4" s="223" t="s">
        <v>62</v>
      </c>
      <c r="DO4" s="222"/>
      <c r="DP4" s="228" t="s">
        <v>63</v>
      </c>
      <c r="DQ4" s="229"/>
      <c r="DR4" s="223" t="s">
        <v>64</v>
      </c>
      <c r="DS4" s="222"/>
      <c r="DT4" s="223" t="s">
        <v>65</v>
      </c>
      <c r="DU4" s="222"/>
      <c r="DV4" s="223" t="s">
        <v>66</v>
      </c>
      <c r="DW4" s="222"/>
      <c r="DX4" s="223" t="s">
        <v>67</v>
      </c>
      <c r="DY4" s="222"/>
      <c r="DZ4" s="223" t="s">
        <v>68</v>
      </c>
      <c r="EA4" s="230"/>
      <c r="EB4" s="223" t="s">
        <v>69</v>
      </c>
      <c r="EC4" s="222"/>
      <c r="ED4" s="223" t="s">
        <v>70</v>
      </c>
      <c r="EE4" s="224"/>
      <c r="EF4" s="223" t="s">
        <v>71</v>
      </c>
      <c r="EG4" s="222"/>
      <c r="EH4" s="223" t="s">
        <v>72</v>
      </c>
      <c r="EI4" s="222"/>
      <c r="EJ4" s="225" t="s">
        <v>73</v>
      </c>
      <c r="EK4" s="226"/>
      <c r="EL4" s="227" t="s">
        <v>74</v>
      </c>
      <c r="EM4" s="227"/>
      <c r="EN4" s="1" t="s">
        <v>75</v>
      </c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</row>
    <row r="5" spans="1:265" ht="21" customHeight="1" x14ac:dyDescent="0.25">
      <c r="A5" s="210"/>
      <c r="B5" s="210"/>
      <c r="C5" s="210"/>
      <c r="D5" s="213"/>
      <c r="E5" s="216"/>
      <c r="F5" s="218"/>
      <c r="G5" s="218"/>
      <c r="H5" s="218"/>
      <c r="I5" s="218"/>
      <c r="J5" s="233" t="s">
        <v>76</v>
      </c>
      <c r="K5" s="234"/>
      <c r="L5" s="234"/>
      <c r="M5" s="234"/>
      <c r="N5" s="231" t="s">
        <v>77</v>
      </c>
      <c r="O5" s="232"/>
      <c r="P5" s="231" t="s">
        <v>78</v>
      </c>
      <c r="Q5" s="232"/>
      <c r="R5" s="231" t="s">
        <v>79</v>
      </c>
      <c r="S5" s="232"/>
      <c r="T5" s="231" t="s">
        <v>80</v>
      </c>
      <c r="U5" s="232"/>
      <c r="V5" s="231" t="s">
        <v>81</v>
      </c>
      <c r="W5" s="232"/>
      <c r="X5" s="231" t="s">
        <v>82</v>
      </c>
      <c r="Y5" s="232"/>
      <c r="Z5" s="231" t="s">
        <v>83</v>
      </c>
      <c r="AA5" s="232"/>
      <c r="AB5" s="231" t="s">
        <v>84</v>
      </c>
      <c r="AC5" s="232"/>
      <c r="AD5" s="231" t="s">
        <v>85</v>
      </c>
      <c r="AE5" s="232"/>
      <c r="AF5" s="231" t="s">
        <v>86</v>
      </c>
      <c r="AG5" s="232"/>
      <c r="AH5" s="231" t="s">
        <v>87</v>
      </c>
      <c r="AI5" s="232"/>
      <c r="AJ5" s="231" t="s">
        <v>88</v>
      </c>
      <c r="AK5" s="232"/>
      <c r="AL5" s="231" t="s">
        <v>89</v>
      </c>
      <c r="AM5" s="232"/>
      <c r="AN5" s="231" t="s">
        <v>90</v>
      </c>
      <c r="AO5" s="232"/>
      <c r="AP5" s="231" t="s">
        <v>91</v>
      </c>
      <c r="AQ5" s="232"/>
      <c r="AR5" s="231" t="s">
        <v>92</v>
      </c>
      <c r="AS5" s="232"/>
      <c r="AT5" s="231" t="s">
        <v>93</v>
      </c>
      <c r="AU5" s="232"/>
      <c r="AV5" s="231" t="s">
        <v>94</v>
      </c>
      <c r="AW5" s="232"/>
      <c r="AX5" s="231" t="s">
        <v>95</v>
      </c>
      <c r="AY5" s="232"/>
      <c r="AZ5" s="231" t="s">
        <v>96</v>
      </c>
      <c r="BA5" s="232"/>
      <c r="BB5" s="231" t="s">
        <v>97</v>
      </c>
      <c r="BC5" s="232"/>
      <c r="BD5" s="231" t="s">
        <v>98</v>
      </c>
      <c r="BE5" s="232"/>
      <c r="BF5" s="231">
        <v>2101011</v>
      </c>
      <c r="BG5" s="232"/>
      <c r="BH5" s="231" t="s">
        <v>99</v>
      </c>
      <c r="BI5" s="232"/>
      <c r="BJ5" s="231" t="s">
        <v>100</v>
      </c>
      <c r="BK5" s="232"/>
      <c r="BL5" s="231" t="s">
        <v>101</v>
      </c>
      <c r="BM5" s="232"/>
      <c r="BN5" s="231" t="s">
        <v>102</v>
      </c>
      <c r="BO5" s="232"/>
      <c r="BP5" s="231" t="s">
        <v>103</v>
      </c>
      <c r="BQ5" s="232"/>
      <c r="BR5" s="231" t="s">
        <v>104</v>
      </c>
      <c r="BS5" s="232"/>
      <c r="BT5" s="231" t="s">
        <v>105</v>
      </c>
      <c r="BU5" s="232"/>
      <c r="BV5" s="231" t="s">
        <v>106</v>
      </c>
      <c r="BW5" s="232"/>
      <c r="BX5" s="231" t="s">
        <v>107</v>
      </c>
      <c r="BY5" s="232"/>
      <c r="BZ5" s="231" t="s">
        <v>108</v>
      </c>
      <c r="CA5" s="232"/>
      <c r="CB5" s="231" t="s">
        <v>109</v>
      </c>
      <c r="CC5" s="232"/>
      <c r="CD5" s="231" t="s">
        <v>110</v>
      </c>
      <c r="CE5" s="232"/>
      <c r="CF5" s="231" t="s">
        <v>111</v>
      </c>
      <c r="CG5" s="232"/>
      <c r="CH5" s="231" t="s">
        <v>112</v>
      </c>
      <c r="CI5" s="232"/>
      <c r="CJ5" s="231" t="s">
        <v>113</v>
      </c>
      <c r="CK5" s="232"/>
      <c r="CL5" s="231" t="s">
        <v>114</v>
      </c>
      <c r="CM5" s="232"/>
      <c r="CN5" s="231" t="s">
        <v>115</v>
      </c>
      <c r="CO5" s="232"/>
      <c r="CP5" s="231" t="s">
        <v>116</v>
      </c>
      <c r="CQ5" s="232"/>
      <c r="CR5" s="231" t="s">
        <v>117</v>
      </c>
      <c r="CS5" s="232"/>
      <c r="CT5" s="231" t="s">
        <v>118</v>
      </c>
      <c r="CU5" s="232"/>
      <c r="CV5" s="231" t="s">
        <v>119</v>
      </c>
      <c r="CW5" s="232"/>
      <c r="CX5" s="231" t="s">
        <v>120</v>
      </c>
      <c r="CY5" s="232"/>
      <c r="CZ5" s="231" t="s">
        <v>121</v>
      </c>
      <c r="DA5" s="232"/>
      <c r="DB5" s="231" t="s">
        <v>122</v>
      </c>
      <c r="DC5" s="232"/>
      <c r="DD5" s="231" t="s">
        <v>123</v>
      </c>
      <c r="DE5" s="232"/>
      <c r="DF5" s="231" t="s">
        <v>124</v>
      </c>
      <c r="DG5" s="232"/>
      <c r="DH5" s="231" t="s">
        <v>125</v>
      </c>
      <c r="DI5" s="232"/>
      <c r="DJ5" s="231" t="s">
        <v>126</v>
      </c>
      <c r="DK5" s="232"/>
      <c r="DL5" s="231" t="s">
        <v>127</v>
      </c>
      <c r="DM5" s="232"/>
      <c r="DN5" s="231" t="s">
        <v>128</v>
      </c>
      <c r="DO5" s="232"/>
      <c r="DP5" s="231" t="s">
        <v>129</v>
      </c>
      <c r="DQ5" s="232"/>
      <c r="DR5" s="231" t="s">
        <v>130</v>
      </c>
      <c r="DS5" s="232"/>
      <c r="DT5" s="231" t="s">
        <v>131</v>
      </c>
      <c r="DU5" s="232"/>
      <c r="DV5" s="231" t="s">
        <v>132</v>
      </c>
      <c r="DW5" s="232"/>
      <c r="DX5" s="240" t="s">
        <v>133</v>
      </c>
      <c r="DY5" s="240"/>
      <c r="DZ5" s="240" t="s">
        <v>134</v>
      </c>
      <c r="EA5" s="240"/>
      <c r="EB5" s="231" t="s">
        <v>135</v>
      </c>
      <c r="EC5" s="232"/>
      <c r="ED5" s="231" t="s">
        <v>136</v>
      </c>
      <c r="EE5" s="232"/>
      <c r="EF5" s="231" t="s">
        <v>137</v>
      </c>
      <c r="EG5" s="232"/>
      <c r="EH5" s="231" t="s">
        <v>138</v>
      </c>
      <c r="EI5" s="232"/>
      <c r="EJ5" s="235"/>
      <c r="EK5" s="236"/>
      <c r="EL5" s="11"/>
      <c r="EM5" s="11"/>
    </row>
    <row r="6" spans="1:265" s="16" customFormat="1" ht="24" customHeight="1" x14ac:dyDescent="0.25">
      <c r="A6" s="210"/>
      <c r="B6" s="210"/>
      <c r="C6" s="210"/>
      <c r="D6" s="213"/>
      <c r="E6" s="216"/>
      <c r="F6" s="218"/>
      <c r="G6" s="218"/>
      <c r="H6" s="218"/>
      <c r="I6" s="218"/>
      <c r="J6" s="237" t="s">
        <v>139</v>
      </c>
      <c r="K6" s="237" t="s">
        <v>140</v>
      </c>
      <c r="L6" s="237" t="s">
        <v>141</v>
      </c>
      <c r="M6" s="237" t="s">
        <v>142</v>
      </c>
      <c r="N6" s="238" t="s">
        <v>143</v>
      </c>
      <c r="O6" s="239"/>
      <c r="P6" s="243" t="s">
        <v>143</v>
      </c>
      <c r="Q6" s="244"/>
      <c r="R6" s="243" t="s">
        <v>144</v>
      </c>
      <c r="S6" s="244"/>
      <c r="T6" s="243" t="s">
        <v>145</v>
      </c>
      <c r="U6" s="244"/>
      <c r="V6" s="238" t="s">
        <v>146</v>
      </c>
      <c r="W6" s="239"/>
      <c r="X6" s="238" t="s">
        <v>143</v>
      </c>
      <c r="Y6" s="239"/>
      <c r="Z6" s="238" t="s">
        <v>147</v>
      </c>
      <c r="AA6" s="239"/>
      <c r="AB6" s="241" t="s">
        <v>148</v>
      </c>
      <c r="AC6" s="242"/>
      <c r="AD6" s="238" t="s">
        <v>149</v>
      </c>
      <c r="AE6" s="239"/>
      <c r="AF6" s="238" t="s">
        <v>149</v>
      </c>
      <c r="AG6" s="239"/>
      <c r="AH6" s="238" t="s">
        <v>150</v>
      </c>
      <c r="AI6" s="239"/>
      <c r="AJ6" s="238" t="s">
        <v>149</v>
      </c>
      <c r="AK6" s="239"/>
      <c r="AL6" s="238" t="s">
        <v>150</v>
      </c>
      <c r="AM6" s="239"/>
      <c r="AN6" s="238" t="s">
        <v>146</v>
      </c>
      <c r="AO6" s="239"/>
      <c r="AP6" s="238" t="s">
        <v>149</v>
      </c>
      <c r="AQ6" s="239"/>
      <c r="AR6" s="238" t="s">
        <v>149</v>
      </c>
      <c r="AS6" s="239"/>
      <c r="AT6" s="238" t="s">
        <v>149</v>
      </c>
      <c r="AU6" s="239"/>
      <c r="AV6" s="243" t="s">
        <v>146</v>
      </c>
      <c r="AW6" s="244"/>
      <c r="AX6" s="238" t="s">
        <v>146</v>
      </c>
      <c r="AY6" s="239"/>
      <c r="AZ6" s="238" t="s">
        <v>150</v>
      </c>
      <c r="BA6" s="239"/>
      <c r="BB6" s="238" t="s">
        <v>150</v>
      </c>
      <c r="BC6" s="239"/>
      <c r="BD6" s="238" t="s">
        <v>150</v>
      </c>
      <c r="BE6" s="239"/>
      <c r="BF6" s="238" t="s">
        <v>150</v>
      </c>
      <c r="BG6" s="239"/>
      <c r="BH6" s="238" t="s">
        <v>150</v>
      </c>
      <c r="BI6" s="239"/>
      <c r="BJ6" s="238" t="s">
        <v>146</v>
      </c>
      <c r="BK6" s="239"/>
      <c r="BL6" s="238" t="s">
        <v>151</v>
      </c>
      <c r="BM6" s="239"/>
      <c r="BN6" s="238" t="s">
        <v>151</v>
      </c>
      <c r="BO6" s="239"/>
      <c r="BP6" s="238" t="s">
        <v>151</v>
      </c>
      <c r="BQ6" s="239"/>
      <c r="BR6" s="238" t="s">
        <v>146</v>
      </c>
      <c r="BS6" s="239"/>
      <c r="BT6" s="238" t="s">
        <v>150</v>
      </c>
      <c r="BU6" s="239"/>
      <c r="BV6" s="238" t="s">
        <v>150</v>
      </c>
      <c r="BW6" s="239"/>
      <c r="BX6" s="238" t="s">
        <v>152</v>
      </c>
      <c r="BY6" s="239"/>
      <c r="BZ6" s="238" t="s">
        <v>152</v>
      </c>
      <c r="CA6" s="239"/>
      <c r="CB6" s="238" t="s">
        <v>146</v>
      </c>
      <c r="CC6" s="239"/>
      <c r="CD6" s="238" t="s">
        <v>146</v>
      </c>
      <c r="CE6" s="239"/>
      <c r="CF6" s="238" t="s">
        <v>150</v>
      </c>
      <c r="CG6" s="239"/>
      <c r="CH6" s="243" t="s">
        <v>152</v>
      </c>
      <c r="CI6" s="244"/>
      <c r="CJ6" s="238" t="s">
        <v>149</v>
      </c>
      <c r="CK6" s="239"/>
      <c r="CL6" s="238" t="s">
        <v>149</v>
      </c>
      <c r="CM6" s="239"/>
      <c r="CN6" s="238" t="s">
        <v>149</v>
      </c>
      <c r="CO6" s="239"/>
      <c r="CP6" s="238" t="s">
        <v>149</v>
      </c>
      <c r="CQ6" s="239"/>
      <c r="CR6" s="238" t="s">
        <v>149</v>
      </c>
      <c r="CS6" s="239"/>
      <c r="CT6" s="238" t="s">
        <v>149</v>
      </c>
      <c r="CU6" s="239"/>
      <c r="CV6" s="238" t="s">
        <v>152</v>
      </c>
      <c r="CW6" s="239"/>
      <c r="CX6" s="238" t="s">
        <v>150</v>
      </c>
      <c r="CY6" s="239"/>
      <c r="CZ6" s="238" t="s">
        <v>146</v>
      </c>
      <c r="DA6" s="239"/>
      <c r="DB6" s="238" t="s">
        <v>152</v>
      </c>
      <c r="DC6" s="239"/>
      <c r="DD6" s="238" t="s">
        <v>152</v>
      </c>
      <c r="DE6" s="239"/>
      <c r="DF6" s="238" t="s">
        <v>152</v>
      </c>
      <c r="DG6" s="239"/>
      <c r="DH6" s="238" t="s">
        <v>150</v>
      </c>
      <c r="DI6" s="239"/>
      <c r="DJ6" s="238" t="s">
        <v>146</v>
      </c>
      <c r="DK6" s="239"/>
      <c r="DL6" s="238" t="s">
        <v>152</v>
      </c>
      <c r="DM6" s="239"/>
      <c r="DN6" s="238" t="s">
        <v>150</v>
      </c>
      <c r="DO6" s="239"/>
      <c r="DP6" s="238" t="s">
        <v>153</v>
      </c>
      <c r="DQ6" s="239"/>
      <c r="DR6" s="238" t="s">
        <v>153</v>
      </c>
      <c r="DS6" s="239"/>
      <c r="DT6" s="238" t="s">
        <v>153</v>
      </c>
      <c r="DU6" s="239"/>
      <c r="DV6" s="238" t="s">
        <v>153</v>
      </c>
      <c r="DW6" s="239"/>
      <c r="DX6" s="12"/>
      <c r="DY6" s="12"/>
      <c r="DZ6" s="12"/>
      <c r="EA6" s="12"/>
      <c r="EB6" s="238" t="s">
        <v>151</v>
      </c>
      <c r="EC6" s="239"/>
      <c r="ED6" s="238" t="s">
        <v>146</v>
      </c>
      <c r="EE6" s="239"/>
      <c r="EF6" s="13"/>
      <c r="EG6" s="13"/>
      <c r="EH6" s="13"/>
      <c r="EI6" s="13"/>
      <c r="EJ6" s="14"/>
      <c r="EK6" s="14"/>
      <c r="EL6" s="15"/>
      <c r="EM6" s="15"/>
      <c r="EQ6" s="198"/>
      <c r="ER6" s="198"/>
      <c r="ES6" s="198"/>
      <c r="ET6" s="198"/>
      <c r="EU6" s="198"/>
      <c r="EV6" s="198"/>
      <c r="EW6" s="198"/>
      <c r="EX6" s="198"/>
      <c r="EY6" s="198"/>
      <c r="EZ6" s="198"/>
      <c r="FA6" s="198"/>
      <c r="FB6" s="198"/>
      <c r="FC6" s="198"/>
      <c r="FD6" s="198"/>
      <c r="FE6" s="198"/>
      <c r="FF6" s="198"/>
      <c r="FG6" s="198"/>
      <c r="FH6" s="198"/>
      <c r="FI6" s="198"/>
      <c r="FJ6" s="198"/>
      <c r="FK6" s="198"/>
      <c r="FL6" s="198"/>
      <c r="FM6" s="198"/>
      <c r="FN6" s="198"/>
      <c r="FO6" s="198"/>
      <c r="FP6" s="198"/>
      <c r="FQ6" s="198"/>
      <c r="FR6" s="198"/>
      <c r="FS6" s="198"/>
      <c r="FT6" s="198"/>
      <c r="FU6" s="198"/>
      <c r="FV6" s="198"/>
      <c r="FW6" s="198"/>
      <c r="FX6" s="198"/>
      <c r="FY6" s="198"/>
      <c r="FZ6" s="198"/>
      <c r="GA6" s="198"/>
      <c r="GB6" s="198"/>
      <c r="GC6" s="198"/>
      <c r="GD6" s="198"/>
      <c r="GE6" s="198"/>
      <c r="GF6" s="198"/>
      <c r="GG6" s="198"/>
      <c r="GH6" s="198"/>
      <c r="GI6" s="198"/>
      <c r="GJ6" s="198"/>
      <c r="GK6" s="198"/>
      <c r="GL6" s="198"/>
      <c r="GM6" s="198"/>
      <c r="GN6" s="198"/>
      <c r="GO6" s="198"/>
      <c r="GP6" s="198"/>
      <c r="GQ6" s="198"/>
      <c r="GR6" s="198"/>
      <c r="GS6" s="198"/>
      <c r="GT6" s="198"/>
      <c r="GU6" s="198"/>
      <c r="GV6" s="198"/>
      <c r="GW6" s="198"/>
      <c r="GX6" s="198"/>
      <c r="GY6" s="198"/>
      <c r="GZ6" s="198"/>
      <c r="HA6" s="198"/>
      <c r="HB6" s="198"/>
      <c r="HC6" s="198"/>
      <c r="HD6" s="198"/>
      <c r="HE6" s="198"/>
      <c r="HF6" s="198"/>
      <c r="HG6" s="198"/>
      <c r="HH6" s="198"/>
      <c r="HI6" s="198"/>
      <c r="HJ6" s="198"/>
      <c r="HK6" s="198"/>
      <c r="HL6" s="198"/>
      <c r="HM6" s="198"/>
      <c r="HN6" s="198"/>
      <c r="HO6" s="198"/>
      <c r="HP6" s="198"/>
      <c r="HQ6" s="198"/>
      <c r="HR6" s="198"/>
      <c r="HS6" s="198"/>
      <c r="HT6" s="198"/>
      <c r="HU6" s="198"/>
      <c r="HV6" s="198"/>
      <c r="HW6" s="198"/>
      <c r="HX6" s="198"/>
      <c r="HY6" s="198"/>
      <c r="HZ6" s="198"/>
      <c r="IA6" s="198"/>
      <c r="IB6" s="198"/>
      <c r="IC6" s="198"/>
      <c r="ID6" s="198"/>
      <c r="IE6" s="198"/>
      <c r="IF6" s="198"/>
      <c r="IG6" s="198"/>
      <c r="IH6" s="198"/>
      <c r="II6" s="198"/>
      <c r="IJ6" s="198"/>
      <c r="IK6" s="198"/>
      <c r="IL6" s="198"/>
      <c r="IM6" s="198"/>
      <c r="IN6" s="198"/>
      <c r="IO6" s="198"/>
      <c r="IP6" s="198"/>
      <c r="IQ6" s="198"/>
      <c r="IR6" s="198"/>
      <c r="IS6" s="198"/>
      <c r="IT6" s="198"/>
      <c r="IU6" s="198"/>
      <c r="IV6" s="198"/>
      <c r="IW6" s="198"/>
      <c r="IX6" s="198"/>
      <c r="IY6" s="198"/>
      <c r="IZ6" s="198"/>
      <c r="JA6" s="198"/>
      <c r="JB6" s="198"/>
      <c r="JC6" s="198"/>
      <c r="JD6" s="198"/>
      <c r="JE6" s="198"/>
    </row>
    <row r="7" spans="1:265" ht="30.75" customHeight="1" x14ac:dyDescent="0.25">
      <c r="A7" s="211"/>
      <c r="B7" s="211"/>
      <c r="C7" s="211"/>
      <c r="D7" s="214"/>
      <c r="E7" s="216"/>
      <c r="F7" s="218"/>
      <c r="G7" s="219"/>
      <c r="H7" s="219"/>
      <c r="I7" s="219"/>
      <c r="J7" s="237"/>
      <c r="K7" s="237"/>
      <c r="L7" s="237"/>
      <c r="M7" s="237"/>
      <c r="N7" s="17" t="s">
        <v>154</v>
      </c>
      <c r="O7" s="17" t="s">
        <v>155</v>
      </c>
      <c r="P7" s="17" t="s">
        <v>154</v>
      </c>
      <c r="Q7" s="17" t="s">
        <v>155</v>
      </c>
      <c r="R7" s="17" t="s">
        <v>154</v>
      </c>
      <c r="S7" s="17" t="s">
        <v>155</v>
      </c>
      <c r="T7" s="17" t="s">
        <v>154</v>
      </c>
      <c r="U7" s="17" t="s">
        <v>155</v>
      </c>
      <c r="V7" s="17" t="s">
        <v>154</v>
      </c>
      <c r="W7" s="17" t="s">
        <v>155</v>
      </c>
      <c r="X7" s="17" t="s">
        <v>154</v>
      </c>
      <c r="Y7" s="17" t="s">
        <v>155</v>
      </c>
      <c r="Z7" s="17" t="s">
        <v>154</v>
      </c>
      <c r="AA7" s="17" t="s">
        <v>155</v>
      </c>
      <c r="AB7" s="17" t="s">
        <v>154</v>
      </c>
      <c r="AC7" s="17" t="s">
        <v>155</v>
      </c>
      <c r="AD7" s="17" t="s">
        <v>154</v>
      </c>
      <c r="AE7" s="17" t="s">
        <v>155</v>
      </c>
      <c r="AF7" s="17" t="s">
        <v>154</v>
      </c>
      <c r="AG7" s="17" t="s">
        <v>155</v>
      </c>
      <c r="AH7" s="17" t="s">
        <v>154</v>
      </c>
      <c r="AI7" s="17" t="s">
        <v>155</v>
      </c>
      <c r="AJ7" s="17" t="s">
        <v>154</v>
      </c>
      <c r="AK7" s="17" t="s">
        <v>155</v>
      </c>
      <c r="AL7" s="17" t="s">
        <v>154</v>
      </c>
      <c r="AM7" s="17" t="s">
        <v>155</v>
      </c>
      <c r="AN7" s="17" t="s">
        <v>154</v>
      </c>
      <c r="AO7" s="17" t="s">
        <v>155</v>
      </c>
      <c r="AP7" s="17" t="s">
        <v>154</v>
      </c>
      <c r="AQ7" s="17" t="s">
        <v>155</v>
      </c>
      <c r="AR7" s="17" t="s">
        <v>154</v>
      </c>
      <c r="AS7" s="17" t="s">
        <v>155</v>
      </c>
      <c r="AT7" s="17" t="s">
        <v>154</v>
      </c>
      <c r="AU7" s="17" t="s">
        <v>155</v>
      </c>
      <c r="AV7" s="17" t="s">
        <v>154</v>
      </c>
      <c r="AW7" s="17" t="s">
        <v>155</v>
      </c>
      <c r="AX7" s="17" t="s">
        <v>154</v>
      </c>
      <c r="AY7" s="17" t="s">
        <v>155</v>
      </c>
      <c r="AZ7" s="17" t="s">
        <v>154</v>
      </c>
      <c r="BA7" s="17" t="s">
        <v>155</v>
      </c>
      <c r="BB7" s="17" t="s">
        <v>154</v>
      </c>
      <c r="BC7" s="17" t="s">
        <v>155</v>
      </c>
      <c r="BD7" s="17" t="s">
        <v>154</v>
      </c>
      <c r="BE7" s="17" t="s">
        <v>155</v>
      </c>
      <c r="BF7" s="17" t="s">
        <v>154</v>
      </c>
      <c r="BG7" s="17" t="s">
        <v>155</v>
      </c>
      <c r="BH7" s="17" t="s">
        <v>154</v>
      </c>
      <c r="BI7" s="17" t="s">
        <v>155</v>
      </c>
      <c r="BJ7" s="17" t="s">
        <v>154</v>
      </c>
      <c r="BK7" s="17" t="s">
        <v>155</v>
      </c>
      <c r="BL7" s="17" t="s">
        <v>154</v>
      </c>
      <c r="BM7" s="17" t="s">
        <v>155</v>
      </c>
      <c r="BN7" s="17" t="s">
        <v>154</v>
      </c>
      <c r="BO7" s="17" t="s">
        <v>155</v>
      </c>
      <c r="BP7" s="17" t="s">
        <v>154</v>
      </c>
      <c r="BQ7" s="17" t="s">
        <v>155</v>
      </c>
      <c r="BR7" s="17" t="s">
        <v>154</v>
      </c>
      <c r="BS7" s="17" t="s">
        <v>155</v>
      </c>
      <c r="BT7" s="17" t="s">
        <v>154</v>
      </c>
      <c r="BU7" s="17" t="s">
        <v>155</v>
      </c>
      <c r="BV7" s="17" t="s">
        <v>154</v>
      </c>
      <c r="BW7" s="17" t="s">
        <v>155</v>
      </c>
      <c r="BX7" s="17" t="s">
        <v>154</v>
      </c>
      <c r="BY7" s="17" t="s">
        <v>155</v>
      </c>
      <c r="BZ7" s="17" t="s">
        <v>154</v>
      </c>
      <c r="CA7" s="17" t="s">
        <v>155</v>
      </c>
      <c r="CB7" s="17" t="s">
        <v>154</v>
      </c>
      <c r="CC7" s="17" t="s">
        <v>155</v>
      </c>
      <c r="CD7" s="17" t="s">
        <v>154</v>
      </c>
      <c r="CE7" s="17" t="s">
        <v>155</v>
      </c>
      <c r="CF7" s="17" t="s">
        <v>154</v>
      </c>
      <c r="CG7" s="17" t="s">
        <v>155</v>
      </c>
      <c r="CH7" s="17" t="s">
        <v>154</v>
      </c>
      <c r="CI7" s="17" t="s">
        <v>155</v>
      </c>
      <c r="CJ7" s="17" t="s">
        <v>154</v>
      </c>
      <c r="CK7" s="17" t="s">
        <v>155</v>
      </c>
      <c r="CL7" s="17" t="s">
        <v>154</v>
      </c>
      <c r="CM7" s="19" t="s">
        <v>155</v>
      </c>
      <c r="CN7" s="17" t="s">
        <v>154</v>
      </c>
      <c r="CO7" s="17" t="s">
        <v>155</v>
      </c>
      <c r="CP7" s="17" t="s">
        <v>154</v>
      </c>
      <c r="CQ7" s="17" t="s">
        <v>155</v>
      </c>
      <c r="CR7" s="17" t="s">
        <v>154</v>
      </c>
      <c r="CS7" s="17" t="s">
        <v>155</v>
      </c>
      <c r="CT7" s="17" t="s">
        <v>154</v>
      </c>
      <c r="CU7" s="17" t="s">
        <v>155</v>
      </c>
      <c r="CV7" s="17" t="s">
        <v>154</v>
      </c>
      <c r="CW7" s="17" t="s">
        <v>155</v>
      </c>
      <c r="CX7" s="17" t="s">
        <v>154</v>
      </c>
      <c r="CY7" s="17" t="s">
        <v>155</v>
      </c>
      <c r="CZ7" s="17" t="s">
        <v>154</v>
      </c>
      <c r="DA7" s="17" t="s">
        <v>155</v>
      </c>
      <c r="DB7" s="17" t="s">
        <v>154</v>
      </c>
      <c r="DC7" s="17" t="s">
        <v>155</v>
      </c>
      <c r="DD7" s="17" t="s">
        <v>154</v>
      </c>
      <c r="DE7" s="17" t="s">
        <v>155</v>
      </c>
      <c r="DF7" s="17" t="s">
        <v>154</v>
      </c>
      <c r="DG7" s="17" t="s">
        <v>155</v>
      </c>
      <c r="DH7" s="17" t="s">
        <v>154</v>
      </c>
      <c r="DI7" s="17" t="s">
        <v>155</v>
      </c>
      <c r="DJ7" s="17" t="s">
        <v>154</v>
      </c>
      <c r="DK7" s="17" t="s">
        <v>155</v>
      </c>
      <c r="DL7" s="17" t="s">
        <v>154</v>
      </c>
      <c r="DM7" s="17" t="s">
        <v>155</v>
      </c>
      <c r="DN7" s="17" t="s">
        <v>154</v>
      </c>
      <c r="DO7" s="17" t="s">
        <v>155</v>
      </c>
      <c r="DP7" s="17" t="s">
        <v>154</v>
      </c>
      <c r="DQ7" s="17" t="s">
        <v>155</v>
      </c>
      <c r="DR7" s="17" t="s">
        <v>154</v>
      </c>
      <c r="DS7" s="17" t="s">
        <v>155</v>
      </c>
      <c r="DT7" s="17" t="s">
        <v>154</v>
      </c>
      <c r="DU7" s="17" t="s">
        <v>155</v>
      </c>
      <c r="DV7" s="17" t="s">
        <v>154</v>
      </c>
      <c r="DW7" s="17" t="s">
        <v>155</v>
      </c>
      <c r="DX7" s="17" t="s">
        <v>154</v>
      </c>
      <c r="DY7" s="17" t="s">
        <v>155</v>
      </c>
      <c r="DZ7" s="17" t="s">
        <v>154</v>
      </c>
      <c r="EA7" s="17" t="s">
        <v>155</v>
      </c>
      <c r="EB7" s="17" t="s">
        <v>154</v>
      </c>
      <c r="EC7" s="17" t="s">
        <v>155</v>
      </c>
      <c r="ED7" s="17" t="s">
        <v>154</v>
      </c>
      <c r="EE7" s="17" t="s">
        <v>155</v>
      </c>
      <c r="EF7" s="17" t="s">
        <v>154</v>
      </c>
      <c r="EG7" s="17" t="s">
        <v>155</v>
      </c>
      <c r="EH7" s="17" t="s">
        <v>154</v>
      </c>
      <c r="EI7" s="17" t="s">
        <v>155</v>
      </c>
      <c r="EJ7" s="18" t="s">
        <v>154</v>
      </c>
      <c r="EK7" s="18" t="s">
        <v>155</v>
      </c>
      <c r="EL7" s="17" t="s">
        <v>154</v>
      </c>
      <c r="EM7" s="19" t="s">
        <v>155</v>
      </c>
    </row>
    <row r="8" spans="1:265" s="1" customFormat="1" ht="17.25" hidden="1" customHeight="1" x14ac:dyDescent="0.25">
      <c r="B8" s="20" t="s">
        <v>2</v>
      </c>
      <c r="C8" s="21"/>
      <c r="D8" s="22" t="s">
        <v>156</v>
      </c>
      <c r="E8" s="23"/>
      <c r="F8" s="23"/>
      <c r="G8" s="23"/>
      <c r="H8" s="24"/>
      <c r="I8" s="25"/>
      <c r="J8" s="26"/>
      <c r="K8" s="26"/>
      <c r="L8" s="26"/>
      <c r="M8" s="26"/>
      <c r="N8" s="27"/>
      <c r="O8" s="28">
        <v>1</v>
      </c>
      <c r="P8" s="29"/>
      <c r="Q8" s="28">
        <v>1</v>
      </c>
      <c r="R8" s="27"/>
      <c r="S8" s="27">
        <v>1</v>
      </c>
      <c r="T8" s="27"/>
      <c r="U8" s="27">
        <v>1</v>
      </c>
      <c r="V8" s="27"/>
      <c r="W8" s="27">
        <v>1</v>
      </c>
      <c r="X8" s="28"/>
      <c r="Y8" s="28">
        <v>1</v>
      </c>
      <c r="Z8" s="27"/>
      <c r="AA8" s="27">
        <v>1</v>
      </c>
      <c r="AB8" s="27"/>
      <c r="AC8" s="27">
        <v>1</v>
      </c>
      <c r="AD8" s="27"/>
      <c r="AE8" s="27">
        <v>1</v>
      </c>
      <c r="AF8" s="17"/>
      <c r="AG8" s="27">
        <v>1</v>
      </c>
      <c r="AH8" s="27"/>
      <c r="AI8" s="27">
        <v>1</v>
      </c>
      <c r="AJ8" s="27"/>
      <c r="AK8" s="27">
        <v>1</v>
      </c>
      <c r="AL8" s="27"/>
      <c r="AM8" s="27">
        <v>1</v>
      </c>
      <c r="AN8" s="27"/>
      <c r="AO8" s="27">
        <v>1</v>
      </c>
      <c r="AP8" s="27"/>
      <c r="AQ8" s="27">
        <v>1</v>
      </c>
      <c r="AR8" s="27"/>
      <c r="AS8" s="27">
        <v>1</v>
      </c>
      <c r="AT8" s="27"/>
      <c r="AU8" s="27">
        <v>1</v>
      </c>
      <c r="AV8" s="27"/>
      <c r="AW8" s="27">
        <v>1</v>
      </c>
      <c r="AX8" s="27"/>
      <c r="AY8" s="27">
        <v>1</v>
      </c>
      <c r="AZ8" s="27"/>
      <c r="BA8" s="27">
        <v>1</v>
      </c>
      <c r="BB8" s="27"/>
      <c r="BC8" s="27">
        <v>1</v>
      </c>
      <c r="BD8" s="27"/>
      <c r="BE8" s="27">
        <v>1</v>
      </c>
      <c r="BF8" s="27"/>
      <c r="BG8" s="27">
        <v>1</v>
      </c>
      <c r="BH8" s="27"/>
      <c r="BI8" s="27">
        <v>1</v>
      </c>
      <c r="BJ8" s="27"/>
      <c r="BK8" s="27">
        <v>1</v>
      </c>
      <c r="BL8" s="27"/>
      <c r="BM8" s="27">
        <v>1</v>
      </c>
      <c r="BN8" s="27"/>
      <c r="BO8" s="27">
        <v>1</v>
      </c>
      <c r="BP8" s="27"/>
      <c r="BQ8" s="27">
        <v>1</v>
      </c>
      <c r="BR8" s="27"/>
      <c r="BS8" s="27">
        <v>1</v>
      </c>
      <c r="BT8" s="27"/>
      <c r="BU8" s="27">
        <v>1</v>
      </c>
      <c r="BV8" s="27"/>
      <c r="BW8" s="27">
        <v>1</v>
      </c>
      <c r="BX8" s="27"/>
      <c r="BY8" s="27">
        <v>1</v>
      </c>
      <c r="BZ8" s="27"/>
      <c r="CA8" s="27">
        <v>1</v>
      </c>
      <c r="CB8" s="27"/>
      <c r="CC8" s="27">
        <v>1</v>
      </c>
      <c r="CD8" s="27"/>
      <c r="CE8" s="27">
        <v>1</v>
      </c>
      <c r="CF8" s="27"/>
      <c r="CG8" s="27">
        <v>1</v>
      </c>
      <c r="CH8" s="27"/>
      <c r="CI8" s="27">
        <v>1</v>
      </c>
      <c r="CJ8" s="27"/>
      <c r="CK8" s="27">
        <v>1</v>
      </c>
      <c r="CL8" s="27"/>
      <c r="CM8" s="30">
        <v>1</v>
      </c>
      <c r="CN8" s="27"/>
      <c r="CO8" s="27">
        <v>1</v>
      </c>
      <c r="CP8" s="27"/>
      <c r="CQ8" s="27">
        <v>1</v>
      </c>
      <c r="CR8" s="27"/>
      <c r="CS8" s="27">
        <v>1</v>
      </c>
      <c r="CT8" s="27"/>
      <c r="CU8" s="27">
        <v>1</v>
      </c>
      <c r="CV8" s="27"/>
      <c r="CW8" s="27">
        <v>1</v>
      </c>
      <c r="CX8" s="27"/>
      <c r="CY8" s="30">
        <v>1</v>
      </c>
      <c r="CZ8" s="27"/>
      <c r="DA8" s="27">
        <v>1</v>
      </c>
      <c r="DB8" s="27"/>
      <c r="DC8" s="27">
        <v>1</v>
      </c>
      <c r="DD8" s="27"/>
      <c r="DE8" s="27">
        <v>1</v>
      </c>
      <c r="DF8" s="27"/>
      <c r="DG8" s="27">
        <v>1</v>
      </c>
      <c r="DH8" s="27"/>
      <c r="DI8" s="27">
        <v>1</v>
      </c>
      <c r="DJ8" s="27"/>
      <c r="DK8" s="27">
        <v>1</v>
      </c>
      <c r="DL8" s="27"/>
      <c r="DM8" s="27">
        <v>1</v>
      </c>
      <c r="DN8" s="27"/>
      <c r="DO8" s="27">
        <v>1</v>
      </c>
      <c r="DP8" s="27"/>
      <c r="DQ8" s="27">
        <v>1</v>
      </c>
      <c r="DR8" s="27"/>
      <c r="DS8" s="27">
        <v>1</v>
      </c>
      <c r="DT8" s="27"/>
      <c r="DU8" s="27">
        <v>1</v>
      </c>
      <c r="DV8" s="27"/>
      <c r="DW8" s="30">
        <v>1</v>
      </c>
      <c r="DX8" s="30"/>
      <c r="DY8" s="30">
        <v>1</v>
      </c>
      <c r="DZ8" s="30"/>
      <c r="EA8" s="27">
        <v>1</v>
      </c>
      <c r="EB8" s="27"/>
      <c r="EC8" s="27">
        <v>1</v>
      </c>
      <c r="ED8" s="27"/>
      <c r="EE8" s="30">
        <v>1</v>
      </c>
      <c r="EF8" s="30"/>
      <c r="EG8" s="30">
        <v>1</v>
      </c>
      <c r="EH8" s="30"/>
      <c r="EI8" s="30">
        <v>1</v>
      </c>
      <c r="EJ8" s="30"/>
      <c r="EK8" s="30">
        <v>1</v>
      </c>
      <c r="EL8" s="31"/>
      <c r="EM8" s="31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</row>
    <row r="9" spans="1:265" s="42" customFormat="1" x14ac:dyDescent="0.25">
      <c r="A9" s="32">
        <v>1</v>
      </c>
      <c r="B9" s="32">
        <v>1</v>
      </c>
      <c r="C9" s="33"/>
      <c r="D9" s="34" t="s">
        <v>157</v>
      </c>
      <c r="E9" s="35"/>
      <c r="F9" s="36">
        <v>0.5</v>
      </c>
      <c r="G9" s="36"/>
      <c r="H9" s="36">
        <v>1</v>
      </c>
      <c r="I9" s="37"/>
      <c r="J9" s="37"/>
      <c r="K9" s="37"/>
      <c r="L9" s="37"/>
      <c r="M9" s="37"/>
      <c r="N9" s="38"/>
      <c r="O9" s="38"/>
      <c r="P9" s="39"/>
      <c r="Q9" s="38"/>
      <c r="R9" s="38"/>
      <c r="S9" s="38"/>
      <c r="T9" s="40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41"/>
      <c r="DY9" s="38"/>
      <c r="DZ9" s="38"/>
      <c r="EA9" s="38"/>
      <c r="EB9" s="38"/>
      <c r="EC9" s="38"/>
      <c r="ED9" s="38"/>
      <c r="EE9" s="38"/>
      <c r="EF9" s="38"/>
      <c r="EG9" s="38"/>
      <c r="EH9" s="38"/>
      <c r="EI9" s="38"/>
      <c r="EJ9" s="38"/>
      <c r="EK9" s="38"/>
      <c r="EL9" s="38"/>
      <c r="EM9" s="38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</row>
    <row r="10" spans="1:265" s="42" customFormat="1" x14ac:dyDescent="0.25">
      <c r="A10" s="32">
        <v>2</v>
      </c>
      <c r="B10" s="32"/>
      <c r="C10" s="33"/>
      <c r="D10" s="34" t="s">
        <v>158</v>
      </c>
      <c r="E10" s="35"/>
      <c r="F10" s="36">
        <v>0.8</v>
      </c>
      <c r="G10" s="36"/>
      <c r="H10" s="36">
        <v>1</v>
      </c>
      <c r="I10" s="37"/>
      <c r="J10" s="37"/>
      <c r="K10" s="37"/>
      <c r="L10" s="37"/>
      <c r="M10" s="37"/>
      <c r="N10" s="43">
        <f>SUM(N11:N23)</f>
        <v>0</v>
      </c>
      <c r="O10" s="43">
        <f t="shared" ref="O10:BZ10" si="0">SUM(O11:O23)</f>
        <v>0</v>
      </c>
      <c r="P10" s="43">
        <f t="shared" si="0"/>
        <v>0</v>
      </c>
      <c r="Q10" s="43">
        <f t="shared" si="0"/>
        <v>0</v>
      </c>
      <c r="R10" s="43">
        <f t="shared" si="0"/>
        <v>0</v>
      </c>
      <c r="S10" s="43">
        <f t="shared" si="0"/>
        <v>0</v>
      </c>
      <c r="T10" s="43">
        <f t="shared" si="0"/>
        <v>990</v>
      </c>
      <c r="U10" s="43">
        <f t="shared" si="0"/>
        <v>15659134.399999997</v>
      </c>
      <c r="V10" s="43">
        <f t="shared" si="0"/>
        <v>0</v>
      </c>
      <c r="W10" s="43">
        <f t="shared" si="0"/>
        <v>0</v>
      </c>
      <c r="X10" s="43">
        <f t="shared" si="0"/>
        <v>0</v>
      </c>
      <c r="Y10" s="43">
        <f t="shared" si="0"/>
        <v>0</v>
      </c>
      <c r="Z10" s="43">
        <f t="shared" si="0"/>
        <v>15</v>
      </c>
      <c r="AA10" s="43">
        <f t="shared" si="0"/>
        <v>233760.8</v>
      </c>
      <c r="AB10" s="43">
        <f t="shared" si="0"/>
        <v>0</v>
      </c>
      <c r="AC10" s="43">
        <f t="shared" si="0"/>
        <v>0</v>
      </c>
      <c r="AD10" s="43">
        <f t="shared" si="0"/>
        <v>0</v>
      </c>
      <c r="AE10" s="43">
        <f t="shared" si="0"/>
        <v>0</v>
      </c>
      <c r="AF10" s="43">
        <f t="shared" si="0"/>
        <v>0</v>
      </c>
      <c r="AG10" s="43">
        <f t="shared" si="0"/>
        <v>0</v>
      </c>
      <c r="AH10" s="43">
        <f t="shared" si="0"/>
        <v>188</v>
      </c>
      <c r="AI10" s="43">
        <f t="shared" si="0"/>
        <v>3420857.4399999995</v>
      </c>
      <c r="AJ10" s="43">
        <f t="shared" si="0"/>
        <v>0</v>
      </c>
      <c r="AK10" s="43">
        <f t="shared" si="0"/>
        <v>0</v>
      </c>
      <c r="AL10" s="43">
        <f t="shared" si="0"/>
        <v>0</v>
      </c>
      <c r="AM10" s="43">
        <f t="shared" si="0"/>
        <v>0</v>
      </c>
      <c r="AN10" s="43">
        <f t="shared" si="0"/>
        <v>0</v>
      </c>
      <c r="AO10" s="43">
        <f t="shared" si="0"/>
        <v>0</v>
      </c>
      <c r="AP10" s="43">
        <f t="shared" si="0"/>
        <v>405</v>
      </c>
      <c r="AQ10" s="43">
        <f t="shared" si="0"/>
        <v>5946420.4799999995</v>
      </c>
      <c r="AR10" s="43">
        <f t="shared" si="0"/>
        <v>493</v>
      </c>
      <c r="AS10" s="43">
        <f t="shared" si="0"/>
        <v>7513848.1599999983</v>
      </c>
      <c r="AT10" s="43">
        <f t="shared" si="0"/>
        <v>438</v>
      </c>
      <c r="AU10" s="43">
        <f t="shared" si="0"/>
        <v>6670605.7599999988</v>
      </c>
      <c r="AV10" s="43">
        <f t="shared" si="0"/>
        <v>110</v>
      </c>
      <c r="AW10" s="43">
        <f t="shared" si="0"/>
        <v>1668503.2</v>
      </c>
      <c r="AX10" s="43">
        <f t="shared" si="0"/>
        <v>0</v>
      </c>
      <c r="AY10" s="43">
        <f t="shared" si="0"/>
        <v>0</v>
      </c>
      <c r="AZ10" s="43">
        <f t="shared" si="0"/>
        <v>0</v>
      </c>
      <c r="BA10" s="43">
        <f t="shared" si="0"/>
        <v>0</v>
      </c>
      <c r="BB10" s="43">
        <f t="shared" si="0"/>
        <v>36</v>
      </c>
      <c r="BC10" s="43">
        <f t="shared" si="0"/>
        <v>565568.6399999999</v>
      </c>
      <c r="BD10" s="43">
        <f t="shared" si="0"/>
        <v>16</v>
      </c>
      <c r="BE10" s="43">
        <f t="shared" si="0"/>
        <v>251363.84</v>
      </c>
      <c r="BF10" s="43">
        <f t="shared" si="0"/>
        <v>950</v>
      </c>
      <c r="BG10" s="43">
        <f t="shared" si="0"/>
        <v>15187070.08</v>
      </c>
      <c r="BH10" s="43">
        <f t="shared" si="0"/>
        <v>0</v>
      </c>
      <c r="BI10" s="43">
        <f t="shared" si="0"/>
        <v>0</v>
      </c>
      <c r="BJ10" s="43">
        <f t="shared" si="0"/>
        <v>0</v>
      </c>
      <c r="BK10" s="43">
        <f t="shared" si="0"/>
        <v>0</v>
      </c>
      <c r="BL10" s="43">
        <f t="shared" si="0"/>
        <v>0</v>
      </c>
      <c r="BM10" s="43">
        <f t="shared" si="0"/>
        <v>0</v>
      </c>
      <c r="BN10" s="43">
        <f t="shared" si="0"/>
        <v>0</v>
      </c>
      <c r="BO10" s="43">
        <f t="shared" si="0"/>
        <v>0</v>
      </c>
      <c r="BP10" s="43">
        <f t="shared" si="0"/>
        <v>0</v>
      </c>
      <c r="BQ10" s="43">
        <f t="shared" si="0"/>
        <v>0</v>
      </c>
      <c r="BR10" s="43">
        <f t="shared" si="0"/>
        <v>0</v>
      </c>
      <c r="BS10" s="43">
        <f t="shared" si="0"/>
        <v>0</v>
      </c>
      <c r="BT10" s="43">
        <f t="shared" si="0"/>
        <v>0</v>
      </c>
      <c r="BU10" s="43">
        <f t="shared" si="0"/>
        <v>0</v>
      </c>
      <c r="BV10" s="43">
        <f t="shared" si="0"/>
        <v>0</v>
      </c>
      <c r="BW10" s="43">
        <f t="shared" si="0"/>
        <v>0</v>
      </c>
      <c r="BX10" s="43">
        <f t="shared" si="0"/>
        <v>0</v>
      </c>
      <c r="BY10" s="43">
        <f t="shared" si="0"/>
        <v>0</v>
      </c>
      <c r="BZ10" s="43">
        <f t="shared" si="0"/>
        <v>0</v>
      </c>
      <c r="CA10" s="43">
        <f t="shared" ref="CA10:EM10" si="1">SUM(CA11:CA23)</f>
        <v>0</v>
      </c>
      <c r="CB10" s="43">
        <f t="shared" si="1"/>
        <v>0</v>
      </c>
      <c r="CC10" s="43">
        <f t="shared" si="1"/>
        <v>0</v>
      </c>
      <c r="CD10" s="43">
        <f t="shared" si="1"/>
        <v>0</v>
      </c>
      <c r="CE10" s="43">
        <f t="shared" si="1"/>
        <v>0</v>
      </c>
      <c r="CF10" s="43">
        <f t="shared" si="1"/>
        <v>0</v>
      </c>
      <c r="CG10" s="43">
        <f t="shared" si="1"/>
        <v>0</v>
      </c>
      <c r="CH10" s="43">
        <f t="shared" si="1"/>
        <v>0</v>
      </c>
      <c r="CI10" s="43">
        <f t="shared" si="1"/>
        <v>0</v>
      </c>
      <c r="CJ10" s="43">
        <f t="shared" si="1"/>
        <v>0</v>
      </c>
      <c r="CK10" s="43">
        <f t="shared" si="1"/>
        <v>0</v>
      </c>
      <c r="CL10" s="43">
        <f t="shared" si="1"/>
        <v>0</v>
      </c>
      <c r="CM10" s="43">
        <f t="shared" si="1"/>
        <v>0</v>
      </c>
      <c r="CN10" s="43">
        <f t="shared" si="1"/>
        <v>0</v>
      </c>
      <c r="CO10" s="43">
        <f t="shared" si="1"/>
        <v>0</v>
      </c>
      <c r="CP10" s="43">
        <f t="shared" si="1"/>
        <v>0</v>
      </c>
      <c r="CQ10" s="43">
        <f t="shared" si="1"/>
        <v>0</v>
      </c>
      <c r="CR10" s="43">
        <f t="shared" si="1"/>
        <v>0</v>
      </c>
      <c r="CS10" s="43">
        <f t="shared" si="1"/>
        <v>0</v>
      </c>
      <c r="CT10" s="43">
        <f t="shared" si="1"/>
        <v>490</v>
      </c>
      <c r="CU10" s="43">
        <f t="shared" si="1"/>
        <v>10048496.640000001</v>
      </c>
      <c r="CV10" s="43">
        <f t="shared" si="1"/>
        <v>0</v>
      </c>
      <c r="CW10" s="43">
        <f t="shared" si="1"/>
        <v>0</v>
      </c>
      <c r="CX10" s="43">
        <f t="shared" si="1"/>
        <v>0</v>
      </c>
      <c r="CY10" s="43">
        <f t="shared" si="1"/>
        <v>0</v>
      </c>
      <c r="CZ10" s="43">
        <f t="shared" si="1"/>
        <v>0</v>
      </c>
      <c r="DA10" s="43">
        <f t="shared" si="1"/>
        <v>0</v>
      </c>
      <c r="DB10" s="43">
        <f t="shared" si="1"/>
        <v>0</v>
      </c>
      <c r="DC10" s="43">
        <f t="shared" si="1"/>
        <v>0</v>
      </c>
      <c r="DD10" s="43">
        <f t="shared" si="1"/>
        <v>0</v>
      </c>
      <c r="DE10" s="43">
        <f t="shared" si="1"/>
        <v>0</v>
      </c>
      <c r="DF10" s="43">
        <f t="shared" si="1"/>
        <v>0</v>
      </c>
      <c r="DG10" s="43">
        <f t="shared" si="1"/>
        <v>0</v>
      </c>
      <c r="DH10" s="43">
        <f t="shared" si="1"/>
        <v>0</v>
      </c>
      <c r="DI10" s="43">
        <f t="shared" si="1"/>
        <v>0</v>
      </c>
      <c r="DJ10" s="43">
        <f t="shared" si="1"/>
        <v>0</v>
      </c>
      <c r="DK10" s="43">
        <f t="shared" si="1"/>
        <v>0</v>
      </c>
      <c r="DL10" s="43">
        <f t="shared" si="1"/>
        <v>0</v>
      </c>
      <c r="DM10" s="43">
        <f t="shared" si="1"/>
        <v>0</v>
      </c>
      <c r="DN10" s="43">
        <f t="shared" si="1"/>
        <v>0</v>
      </c>
      <c r="DO10" s="43">
        <f t="shared" si="1"/>
        <v>0</v>
      </c>
      <c r="DP10" s="43">
        <f t="shared" si="1"/>
        <v>0</v>
      </c>
      <c r="DQ10" s="43">
        <f t="shared" si="1"/>
        <v>0</v>
      </c>
      <c r="DR10" s="43">
        <f t="shared" si="1"/>
        <v>0</v>
      </c>
      <c r="DS10" s="43">
        <f t="shared" si="1"/>
        <v>0</v>
      </c>
      <c r="DT10" s="43">
        <f t="shared" si="1"/>
        <v>0</v>
      </c>
      <c r="DU10" s="43">
        <f t="shared" si="1"/>
        <v>0</v>
      </c>
      <c r="DV10" s="43">
        <f t="shared" si="1"/>
        <v>0</v>
      </c>
      <c r="DW10" s="43">
        <f t="shared" si="1"/>
        <v>0</v>
      </c>
      <c r="DX10" s="43">
        <f t="shared" si="1"/>
        <v>0</v>
      </c>
      <c r="DY10" s="43">
        <f t="shared" si="1"/>
        <v>0</v>
      </c>
      <c r="DZ10" s="43">
        <f t="shared" si="1"/>
        <v>0</v>
      </c>
      <c r="EA10" s="43">
        <f t="shared" si="1"/>
        <v>0</v>
      </c>
      <c r="EB10" s="43">
        <f t="shared" si="1"/>
        <v>0</v>
      </c>
      <c r="EC10" s="43">
        <f t="shared" si="1"/>
        <v>0</v>
      </c>
      <c r="ED10" s="43">
        <f t="shared" si="1"/>
        <v>0</v>
      </c>
      <c r="EE10" s="43">
        <f t="shared" si="1"/>
        <v>0</v>
      </c>
      <c r="EF10" s="43">
        <f t="shared" si="1"/>
        <v>0</v>
      </c>
      <c r="EG10" s="43">
        <f t="shared" si="1"/>
        <v>0</v>
      </c>
      <c r="EH10" s="43">
        <f t="shared" si="1"/>
        <v>0</v>
      </c>
      <c r="EI10" s="43">
        <f t="shared" si="1"/>
        <v>0</v>
      </c>
      <c r="EJ10" s="43"/>
      <c r="EK10" s="43"/>
      <c r="EL10" s="43">
        <f t="shared" si="1"/>
        <v>4131</v>
      </c>
      <c r="EM10" s="43">
        <f t="shared" si="1"/>
        <v>67165629.439999998</v>
      </c>
      <c r="EN10" s="42">
        <f>EM10/EL10</f>
        <v>16258.92748487049</v>
      </c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</row>
    <row r="11" spans="1:265" s="1" customFormat="1" ht="42" customHeight="1" x14ac:dyDescent="0.25">
      <c r="A11" s="44"/>
      <c r="B11" s="45">
        <v>1</v>
      </c>
      <c r="C11" s="152" t="s">
        <v>159</v>
      </c>
      <c r="D11" s="47" t="s">
        <v>160</v>
      </c>
      <c r="E11" s="48">
        <v>13520</v>
      </c>
      <c r="F11" s="49">
        <v>0.83</v>
      </c>
      <c r="G11" s="49"/>
      <c r="H11" s="50">
        <v>1</v>
      </c>
      <c r="I11" s="51"/>
      <c r="J11" s="48">
        <v>1.4</v>
      </c>
      <c r="K11" s="48">
        <v>1.68</v>
      </c>
      <c r="L11" s="48">
        <v>2.23</v>
      </c>
      <c r="M11" s="52">
        <v>2.57</v>
      </c>
      <c r="N11" s="53"/>
      <c r="O11" s="54">
        <f>N11*E11*F11*H11*J11*$O$8</f>
        <v>0</v>
      </c>
      <c r="P11" s="55"/>
      <c r="Q11" s="54">
        <f>P11*E11*F11*H11*J11*$Q$8</f>
        <v>0</v>
      </c>
      <c r="R11" s="53"/>
      <c r="S11" s="54">
        <f>R11*E11*F11*H11*J11*$S$8</f>
        <v>0</v>
      </c>
      <c r="T11" s="53">
        <v>530</v>
      </c>
      <c r="U11" s="54">
        <f>SUM(T11*$E11*$F11*$H11*$J11*$U$8)</f>
        <v>8326427.1999999993</v>
      </c>
      <c r="V11" s="53"/>
      <c r="W11" s="53">
        <f>SUM(V11*E11*F11*H11*J11*$W$8)</f>
        <v>0</v>
      </c>
      <c r="X11" s="53"/>
      <c r="Y11" s="54">
        <f>SUM(X11*E11*F11*H11*J11*$Y$8)</f>
        <v>0</v>
      </c>
      <c r="Z11" s="53"/>
      <c r="AA11" s="54">
        <f>SUM(Z11*E11*F11*H11*J11*$AA$8)</f>
        <v>0</v>
      </c>
      <c r="AB11" s="53"/>
      <c r="AC11" s="54">
        <f>SUM(AB11*E11*F11*H11*J11*$AC$8)</f>
        <v>0</v>
      </c>
      <c r="AD11" s="53"/>
      <c r="AE11" s="54">
        <f>SUM(AD11*E11*F11*H11*K11*$AE$8)</f>
        <v>0</v>
      </c>
      <c r="AF11" s="53"/>
      <c r="AG11" s="54">
        <f>SUM(AF11*E11*F11*H11*K11*$AG$8)</f>
        <v>0</v>
      </c>
      <c r="AH11" s="53"/>
      <c r="AI11" s="54">
        <f>SUM(AH11*E11*F11*H11*J11*$AI$8)</f>
        <v>0</v>
      </c>
      <c r="AJ11" s="53"/>
      <c r="AK11" s="53">
        <f>SUM(AJ11*E11*F11*H11*J11*$AK$8)</f>
        <v>0</v>
      </c>
      <c r="AL11" s="53"/>
      <c r="AM11" s="54">
        <f>SUM(AL11*E11*F11*H11*J11*$AM$8)</f>
        <v>0</v>
      </c>
      <c r="AN11" s="53"/>
      <c r="AO11" s="54">
        <f>SUM(AN11*E11*F11*H11*J11*$AO$8)</f>
        <v>0</v>
      </c>
      <c r="AP11" s="53">
        <v>255</v>
      </c>
      <c r="AQ11" s="54">
        <f>SUM(E11*F11*H11*J11*AP11*$AQ$8)</f>
        <v>4006111.1999999997</v>
      </c>
      <c r="AR11" s="53">
        <v>383</v>
      </c>
      <c r="AS11" s="54">
        <f>SUM(AR11*E11*F11*H11*J11*$AS$8)</f>
        <v>6017021.919999999</v>
      </c>
      <c r="AT11" s="56">
        <v>312</v>
      </c>
      <c r="AU11" s="54">
        <f>SUM(AT11*E11*F11*H11*J11*$AU$8)</f>
        <v>4901594.879999999</v>
      </c>
      <c r="AV11" s="53">
        <v>15</v>
      </c>
      <c r="AW11" s="54">
        <f>SUM(AV11*E11*F11*H11*J11*$AW$8)</f>
        <v>235653.59999999998</v>
      </c>
      <c r="AX11" s="53"/>
      <c r="AY11" s="54">
        <f>SUM(AX11*E11*F11*H11*J11*$AY$8)</f>
        <v>0</v>
      </c>
      <c r="AZ11" s="53"/>
      <c r="BA11" s="54">
        <f>SUM(AZ11*E11*F11*H11*J11*$BA$8)</f>
        <v>0</v>
      </c>
      <c r="BB11" s="53">
        <v>36</v>
      </c>
      <c r="BC11" s="54">
        <f>SUM(BB11*E11*F11*H11*J11*$BC$8)</f>
        <v>565568.6399999999</v>
      </c>
      <c r="BD11" s="53">
        <v>16</v>
      </c>
      <c r="BE11" s="54">
        <f>SUM(BD11*E11*F11*H11*J11*$BE$8)</f>
        <v>251363.84</v>
      </c>
      <c r="BF11" s="53">
        <v>884</v>
      </c>
      <c r="BG11" s="54">
        <f>BF11*E11*F11*H11*J11*$BG$8</f>
        <v>13887852.16</v>
      </c>
      <c r="BH11" s="53"/>
      <c r="BI11" s="54">
        <f>BH11*E11*F11*H11*J11*$BI$8</f>
        <v>0</v>
      </c>
      <c r="BJ11" s="53"/>
      <c r="BK11" s="54">
        <f>BJ11*E11*F11*H11*J11*$BK$8</f>
        <v>0</v>
      </c>
      <c r="BL11" s="53"/>
      <c r="BM11" s="54">
        <f>SUM(BL11*E11*F11*H11*J11*$BM$8)</f>
        <v>0</v>
      </c>
      <c r="BN11" s="53"/>
      <c r="BO11" s="54">
        <f>SUM(BN11*E11*F11*H11*J11*$BO$8)</f>
        <v>0</v>
      </c>
      <c r="BP11" s="53"/>
      <c r="BQ11" s="54">
        <f>SUM(BP11*E11*F11*H11*J11*$BQ$8)</f>
        <v>0</v>
      </c>
      <c r="BR11" s="53"/>
      <c r="BS11" s="54">
        <f>SUM(BR11*E11*F11*H11*J11*$BS$8)</f>
        <v>0</v>
      </c>
      <c r="BT11" s="53"/>
      <c r="BU11" s="54">
        <f>SUM(BT11*E11*F11*H11*J11*$BU$8)</f>
        <v>0</v>
      </c>
      <c r="BV11" s="53"/>
      <c r="BW11" s="54">
        <f>BV11*E11*F11*H11*J11*$BW$8</f>
        <v>0</v>
      </c>
      <c r="BX11" s="53"/>
      <c r="BY11" s="54">
        <f>SUM(BX11*E11*F11*H11*J11*$BY$8)</f>
        <v>0</v>
      </c>
      <c r="BZ11" s="53"/>
      <c r="CA11" s="54">
        <f>SUM(BZ11*E11*F11*H11*J11*$CA$8)</f>
        <v>0</v>
      </c>
      <c r="CB11" s="53"/>
      <c r="CC11" s="54">
        <f>SUM(CB11*E11*F11*H11*J11*$CC$8)</f>
        <v>0</v>
      </c>
      <c r="CD11" s="53"/>
      <c r="CE11" s="54">
        <f>SUM(CD11*E11*F11*H11*J11*$CE$8)</f>
        <v>0</v>
      </c>
      <c r="CF11" s="53"/>
      <c r="CG11" s="54">
        <f>CF11*E11*F11*H11*J11*$CG$8</f>
        <v>0</v>
      </c>
      <c r="CH11" s="53"/>
      <c r="CI11" s="54">
        <f>SUM(CH11*E11*F11*H11*J11*$CI$8)</f>
        <v>0</v>
      </c>
      <c r="CJ11" s="53"/>
      <c r="CK11" s="54">
        <f>SUM(CJ11*E11*F11*H11*K11*$CK$8)</f>
        <v>0</v>
      </c>
      <c r="CL11" s="53"/>
      <c r="CM11" s="54">
        <f>SUM(CL11*E11*F11*H11*K11*$CM$8)</f>
        <v>0</v>
      </c>
      <c r="CN11" s="53"/>
      <c r="CO11" s="54">
        <f>SUM(CN11*E11*F11*H11*K11*$CO$8)</f>
        <v>0</v>
      </c>
      <c r="CP11" s="53"/>
      <c r="CQ11" s="54">
        <f>SUM(CP11*E11*F11*H11*K11*$CQ$8)</f>
        <v>0</v>
      </c>
      <c r="CR11" s="53"/>
      <c r="CS11" s="54">
        <f>SUM(CR11*E11*F11*H11*K11*$CS$8)</f>
        <v>0</v>
      </c>
      <c r="CT11" s="53">
        <v>320</v>
      </c>
      <c r="CU11" s="54">
        <f>SUM(CT11*E11*F11*H11*K11*$CU$8)</f>
        <v>6032732.1600000001</v>
      </c>
      <c r="CV11" s="53"/>
      <c r="CW11" s="54">
        <f>SUM(CV11*E11*F11*H11*K11*$CW$8)</f>
        <v>0</v>
      </c>
      <c r="CX11" s="53"/>
      <c r="CY11" s="54">
        <f>SUM(CX11*E11*F11*H11*K11*$CY$8)</f>
        <v>0</v>
      </c>
      <c r="CZ11" s="53"/>
      <c r="DA11" s="54">
        <f>SUM(CZ11*E11*F11*H11*K11*$DA$8)</f>
        <v>0</v>
      </c>
      <c r="DB11" s="53"/>
      <c r="DC11" s="54">
        <f>SUM(DB11*E11*F11*H11*K11*$DC$8)</f>
        <v>0</v>
      </c>
      <c r="DD11" s="53"/>
      <c r="DE11" s="54">
        <f>SUM(DD11*E11*F11*H11*K11*$DE$8)</f>
        <v>0</v>
      </c>
      <c r="DF11" s="53"/>
      <c r="DG11" s="54">
        <f>SUM(DF11*E11*F11*H11*K11*$DG$8)</f>
        <v>0</v>
      </c>
      <c r="DH11" s="53"/>
      <c r="DI11" s="54">
        <f>SUM(DH11*E11*F11*H11*K11*$DI$8)</f>
        <v>0</v>
      </c>
      <c r="DJ11" s="53"/>
      <c r="DK11" s="54">
        <f>SUM(DJ11*E11*F11*H11*K11*$DK$8)</f>
        <v>0</v>
      </c>
      <c r="DL11" s="53"/>
      <c r="DM11" s="54">
        <f>SUM(DL11*E11*F11*H11*K11*$DM$8)</f>
        <v>0</v>
      </c>
      <c r="DN11" s="53"/>
      <c r="DO11" s="54">
        <f>DN11*E11*F11*H11*K11*$DO$8</f>
        <v>0</v>
      </c>
      <c r="DP11" s="53"/>
      <c r="DQ11" s="54">
        <f>SUM(DP11*E11*F11*H11*K11*$DQ$8)</f>
        <v>0</v>
      </c>
      <c r="DR11" s="53"/>
      <c r="DS11" s="54">
        <f>SUM(DR11*E11*F11*H11*K11*$DS$8)</f>
        <v>0</v>
      </c>
      <c r="DT11" s="53"/>
      <c r="DU11" s="54">
        <f>SUM(DT11*E11*F11*H11*L11*$DU$8)</f>
        <v>0</v>
      </c>
      <c r="DV11" s="57"/>
      <c r="DW11" s="54">
        <f>SUM(DV11*E11*F11*H11*M11*$DW$8)</f>
        <v>0</v>
      </c>
      <c r="DX11" s="53"/>
      <c r="DY11" s="54">
        <f>SUM(DX11*E11*F11*H11*J11*$DY$8)</f>
        <v>0</v>
      </c>
      <c r="DZ11" s="53"/>
      <c r="EA11" s="59">
        <f>SUM(DZ11*E11*F11*H11*J11*$EA$8)</f>
        <v>0</v>
      </c>
      <c r="EB11" s="53"/>
      <c r="EC11" s="54">
        <f>SUM(EB11*E11*F11*H11*J11*$EC$8)</f>
        <v>0</v>
      </c>
      <c r="ED11" s="53"/>
      <c r="EE11" s="54">
        <f>SUM(ED11*E11*F11*H11*J11*$EE$8)</f>
        <v>0</v>
      </c>
      <c r="EF11" s="53"/>
      <c r="EG11" s="54">
        <f>EF11*E11*F11*H11*J11*$EG$8</f>
        <v>0</v>
      </c>
      <c r="EH11" s="53"/>
      <c r="EI11" s="54">
        <f t="shared" ref="EI11:EI23" si="2">EH11*E11*F11*H11*J11*$EI$8</f>
        <v>0</v>
      </c>
      <c r="EJ11" s="53"/>
      <c r="EK11" s="54"/>
      <c r="EL11" s="60">
        <f>SUM(N11,X11,P11,R11,Z11,T11,V11,AB11,AD11,AF11,AH11,AJ11,AP11,AR11,AT11,AN11,CJ11,CP11,CT11,BX11,BZ11,CZ11,DB11,DD11,DF11,DH11,DJ11,DL11,AV11,AL11,AX11,AZ11,BB11,BD11,BF11,BH11,BJ11,BL11,BN11,BP11,BR11,EB11,ED11,DX11,DZ11,BT11,BV11,CR11,CL11,CN11,CV11,CX11,CB11,CD11,CF11,CH11,DN11,DP11,DR11,DT11,DV11,EF11,EH11,EJ11)</f>
        <v>2751</v>
      </c>
      <c r="EM11" s="60">
        <f>SUM(O11,Y11,Q11,S11,AA11,U11,W11,AC11,AE11,AG11,AI11,AK11,AQ11,AS11,AU11,AO11,CK11,CQ11,CU11,BY11,CA11,DA11,DC11,DE11,DG11,DI11,DK11,DM11,AW11,AM11,AY11,BA11,BC11,BE11,BG11,BI11,BK11,BM11,BO11,BQ11,BS11,EC11,EE11,DY11,EA11,BU11,BW11,CS11,CM11,CO11,CW11,CY11,CC11,CE11,CG11,CI11,DO11,DQ11,DS11,DU11,DW11,EG11,EI11,EK11)</f>
        <v>44224325.599999994</v>
      </c>
      <c r="EN11" s="61">
        <f>EL11*H11</f>
        <v>2751</v>
      </c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</row>
    <row r="12" spans="1:265" s="1" customFormat="1" ht="25.5" customHeight="1" x14ac:dyDescent="0.25">
      <c r="A12" s="44"/>
      <c r="B12" s="45">
        <v>2</v>
      </c>
      <c r="C12" s="152" t="s">
        <v>161</v>
      </c>
      <c r="D12" s="47" t="s">
        <v>162</v>
      </c>
      <c r="E12" s="48">
        <v>13520</v>
      </c>
      <c r="F12" s="49">
        <v>0.66</v>
      </c>
      <c r="G12" s="49"/>
      <c r="H12" s="50">
        <v>1</v>
      </c>
      <c r="I12" s="51"/>
      <c r="J12" s="48">
        <v>1.4</v>
      </c>
      <c r="K12" s="48">
        <v>1.68</v>
      </c>
      <c r="L12" s="48">
        <v>2.23</v>
      </c>
      <c r="M12" s="52">
        <v>2.57</v>
      </c>
      <c r="N12" s="53"/>
      <c r="O12" s="54">
        <f>N12*E12*F12*H12*J12*$O$8</f>
        <v>0</v>
      </c>
      <c r="P12" s="55"/>
      <c r="Q12" s="54">
        <f>P12*E12*F12*H12*J12*$Q$8</f>
        <v>0</v>
      </c>
      <c r="R12" s="53"/>
      <c r="S12" s="54">
        <f>R12*E12*F12*H12*J12*$S$8</f>
        <v>0</v>
      </c>
      <c r="T12" s="53">
        <v>40</v>
      </c>
      <c r="U12" s="54">
        <f>SUM(T12*$E12*$F12*$H12*$J12*$U$8)</f>
        <v>499699.19999999995</v>
      </c>
      <c r="V12" s="53"/>
      <c r="W12" s="53">
        <f>SUM(V12*E12*F12*H12*J12*$W$8)</f>
        <v>0</v>
      </c>
      <c r="X12" s="53"/>
      <c r="Y12" s="54">
        <f>SUM(X12*E12*F12*H12*J12*$Y$8)</f>
        <v>0</v>
      </c>
      <c r="Z12" s="53">
        <v>1</v>
      </c>
      <c r="AA12" s="54">
        <f>SUM(Z12*E12*F12*H12*J12*$AA$8)</f>
        <v>12492.48</v>
      </c>
      <c r="AB12" s="53"/>
      <c r="AC12" s="54">
        <f>SUM(AB12*E12*F12*H12*J12*$AC$8)</f>
        <v>0</v>
      </c>
      <c r="AD12" s="53"/>
      <c r="AE12" s="54">
        <f>SUM(AD12*E12*F12*H12*K12*$AE$8)</f>
        <v>0</v>
      </c>
      <c r="AF12" s="53"/>
      <c r="AG12" s="54">
        <f>SUM(AF12*E12*F12*H12*K12*$AG$8)</f>
        <v>0</v>
      </c>
      <c r="AH12" s="53"/>
      <c r="AI12" s="54">
        <f>SUM(AH12*E12*F12*H12*J12*$AI$8)</f>
        <v>0</v>
      </c>
      <c r="AJ12" s="53"/>
      <c r="AK12" s="53">
        <f>SUM(AJ12*E12*F12*H12*J12*$AK$8)</f>
        <v>0</v>
      </c>
      <c r="AL12" s="53"/>
      <c r="AM12" s="54">
        <f>SUM(AL12*E12*F12*H12*J12*$AM$8)</f>
        <v>0</v>
      </c>
      <c r="AN12" s="53"/>
      <c r="AO12" s="54">
        <f>SUM(AN12*E12*F12*H12*J12*$AO$8)</f>
        <v>0</v>
      </c>
      <c r="AP12" s="53">
        <v>40</v>
      </c>
      <c r="AQ12" s="54">
        <f>SUM(E12*F12*H12*J12*AP12*$AQ$8)</f>
        <v>499699.19999999995</v>
      </c>
      <c r="AR12" s="53">
        <v>20</v>
      </c>
      <c r="AS12" s="54">
        <f>SUM(AR12*E12*F12*H12*J12*$AS$8)</f>
        <v>249849.59999999998</v>
      </c>
      <c r="AT12" s="56">
        <v>25</v>
      </c>
      <c r="AU12" s="54">
        <f>SUM(AT12*E12*F12*H12*J12*$AU$8)</f>
        <v>312312</v>
      </c>
      <c r="AV12" s="53"/>
      <c r="AW12" s="54">
        <f>SUM(AV12*E12*F12*H12*J12*$AW$8)</f>
        <v>0</v>
      </c>
      <c r="AX12" s="53"/>
      <c r="AY12" s="54">
        <f>SUM(AX12*E12*F12*H12*J12*$AY$8)</f>
        <v>0</v>
      </c>
      <c r="AZ12" s="53"/>
      <c r="BA12" s="54">
        <f>SUM(AZ12*E12*F12*H12*J12*$BA$8)</f>
        <v>0</v>
      </c>
      <c r="BB12" s="53"/>
      <c r="BC12" s="54">
        <f>SUM(BB12*E12*F12*H12*J12*$BC$8)</f>
        <v>0</v>
      </c>
      <c r="BD12" s="53"/>
      <c r="BE12" s="54">
        <f>SUM(BD12*E12*F12*H12*J12*$BE$8)</f>
        <v>0</v>
      </c>
      <c r="BF12" s="53"/>
      <c r="BG12" s="54">
        <f>BF12*E12*F12*H12*J12*$BG$8</f>
        <v>0</v>
      </c>
      <c r="BH12" s="53"/>
      <c r="BI12" s="54">
        <f>BH12*E12*F12*H12*J12*$BI$8</f>
        <v>0</v>
      </c>
      <c r="BJ12" s="53"/>
      <c r="BK12" s="54">
        <f>BJ12*E12*F12*H12*J12*$BK$8</f>
        <v>0</v>
      </c>
      <c r="BL12" s="53"/>
      <c r="BM12" s="54">
        <f>SUM(BL12*E12*F12*H12*J12*$BM$8)</f>
        <v>0</v>
      </c>
      <c r="BN12" s="53"/>
      <c r="BO12" s="54">
        <f>SUM(BN12*E12*F12*H12*J12*$BO$8)</f>
        <v>0</v>
      </c>
      <c r="BP12" s="53"/>
      <c r="BQ12" s="54">
        <f>SUM(BP12*E12*F12*H12*J12*$BQ$8)</f>
        <v>0</v>
      </c>
      <c r="BR12" s="53"/>
      <c r="BS12" s="54">
        <f>SUM(BR12*E12*F12*H12*J12*$BS$8)</f>
        <v>0</v>
      </c>
      <c r="BT12" s="53"/>
      <c r="BU12" s="54">
        <f>SUM(BT12*E12*F12*H12*J12*$BU$8)</f>
        <v>0</v>
      </c>
      <c r="BV12" s="53"/>
      <c r="BW12" s="54">
        <f>BV12*E12*F12*H12*J12*$BW$8</f>
        <v>0</v>
      </c>
      <c r="BX12" s="53"/>
      <c r="BY12" s="54">
        <f>SUM(BX12*E12*F12*H12*J12*$BY$8)</f>
        <v>0</v>
      </c>
      <c r="BZ12" s="53"/>
      <c r="CA12" s="54">
        <f>SUM(BZ12*E12*F12*H12*J12*$CA$8)</f>
        <v>0</v>
      </c>
      <c r="CB12" s="53"/>
      <c r="CC12" s="54">
        <f>SUM(CB12*E12*F12*H12*J12*$CC$8)</f>
        <v>0</v>
      </c>
      <c r="CD12" s="53"/>
      <c r="CE12" s="54">
        <f>SUM(CD12*E12*F12*H12*J12*$CE$8)</f>
        <v>0</v>
      </c>
      <c r="CF12" s="53"/>
      <c r="CG12" s="54">
        <f>CF12*E12*F12*H12*J12*$CG$8</f>
        <v>0</v>
      </c>
      <c r="CH12" s="53"/>
      <c r="CI12" s="54">
        <f>SUM(CH12*E12*F12*H12*J12*$CI$8)</f>
        <v>0</v>
      </c>
      <c r="CJ12" s="53"/>
      <c r="CK12" s="54">
        <f>SUM(CJ12*E12*F12*H12*K12*$CK$8)</f>
        <v>0</v>
      </c>
      <c r="CL12" s="53"/>
      <c r="CM12" s="54">
        <f>SUM(CL12*E12*F12*H12*K12*$CM$8)</f>
        <v>0</v>
      </c>
      <c r="CN12" s="53"/>
      <c r="CO12" s="54">
        <f>SUM(CN12*E12*F12*H12*K12*$CO$8)</f>
        <v>0</v>
      </c>
      <c r="CP12" s="53"/>
      <c r="CQ12" s="54">
        <f>SUM(CP12*E12*F12*H12*K12*$CQ$8)</f>
        <v>0</v>
      </c>
      <c r="CR12" s="53"/>
      <c r="CS12" s="54">
        <f>SUM(CR12*E12*F12*H12*K12*$CS$8)</f>
        <v>0</v>
      </c>
      <c r="CT12" s="53"/>
      <c r="CU12" s="54">
        <f>SUM(CT12*E12*F12*H12*K12*$CU$8)</f>
        <v>0</v>
      </c>
      <c r="CV12" s="53"/>
      <c r="CW12" s="54">
        <f>SUM(CV12*E12*F12*H12*K12*$CW$8)</f>
        <v>0</v>
      </c>
      <c r="CX12" s="53"/>
      <c r="CY12" s="54">
        <f>SUM(CX12*E12*F12*H12*K12*$CY$8)</f>
        <v>0</v>
      </c>
      <c r="CZ12" s="53"/>
      <c r="DA12" s="54">
        <f>SUM(CZ12*E12*F12*H12*K12*$DA$8)</f>
        <v>0</v>
      </c>
      <c r="DB12" s="53"/>
      <c r="DC12" s="54">
        <f>SUM(DB12*E12*F12*H12*K12*$DC$8)</f>
        <v>0</v>
      </c>
      <c r="DD12" s="53"/>
      <c r="DE12" s="54">
        <f>SUM(DD12*E12*F12*H12*K12*$DE$8)</f>
        <v>0</v>
      </c>
      <c r="DF12" s="53"/>
      <c r="DG12" s="54">
        <f>SUM(DF12*E12*F12*H12*K12*$DG$8)</f>
        <v>0</v>
      </c>
      <c r="DH12" s="53"/>
      <c r="DI12" s="54">
        <f>SUM(DH12*E12*F12*H12*K12*$DI$8)</f>
        <v>0</v>
      </c>
      <c r="DJ12" s="53"/>
      <c r="DK12" s="54">
        <f>SUM(DJ12*E12*F12*H12*K12*$DK$8)</f>
        <v>0</v>
      </c>
      <c r="DL12" s="53"/>
      <c r="DM12" s="54">
        <f>SUM(DL12*E12*F12*H12*K12*$DM$8)</f>
        <v>0</v>
      </c>
      <c r="DN12" s="53"/>
      <c r="DO12" s="54">
        <f>DN12*E12*F12*H12*K12*$DO$8</f>
        <v>0</v>
      </c>
      <c r="DP12" s="53"/>
      <c r="DQ12" s="54">
        <f>SUM(DP12*E12*F12*H12*K12*$DQ$8)</f>
        <v>0</v>
      </c>
      <c r="DR12" s="53"/>
      <c r="DS12" s="54">
        <f>SUM(DR12*E12*F12*H12*K12*$DS$8)</f>
        <v>0</v>
      </c>
      <c r="DT12" s="53"/>
      <c r="DU12" s="54">
        <f>SUM(DT12*E12*F12*H12*L12*$DU$8)</f>
        <v>0</v>
      </c>
      <c r="DV12" s="57"/>
      <c r="DW12" s="54">
        <f>SUM(DV12*E12*F12*H12*M12*$DW$8)</f>
        <v>0</v>
      </c>
      <c r="DX12" s="53"/>
      <c r="DY12" s="54">
        <f>SUM(DX12*E12*F12*H12*J12*$DY$8)</f>
        <v>0</v>
      </c>
      <c r="DZ12" s="53"/>
      <c r="EA12" s="59">
        <f>SUM(DZ12*E12*F12*H12*J12*$EA$8)</f>
        <v>0</v>
      </c>
      <c r="EB12" s="53"/>
      <c r="EC12" s="54">
        <f>SUM(EB12*E12*F12*H12*J12*$EC$8)</f>
        <v>0</v>
      </c>
      <c r="ED12" s="53"/>
      <c r="EE12" s="54">
        <f>SUM(ED12*E12*F12*H12*J12*$EE$8)</f>
        <v>0</v>
      </c>
      <c r="EF12" s="53"/>
      <c r="EG12" s="54">
        <f>EF12*E12*F12*H12*J12*$EG$8</f>
        <v>0</v>
      </c>
      <c r="EH12" s="53"/>
      <c r="EI12" s="54">
        <f t="shared" si="2"/>
        <v>0</v>
      </c>
      <c r="EJ12" s="53"/>
      <c r="EK12" s="54"/>
      <c r="EL12" s="60">
        <f t="shared" ref="EL12:EM23" si="3">SUM(N12,X12,P12,R12,Z12,T12,V12,AB12,AD12,AF12,AH12,AJ12,AP12,AR12,AT12,AN12,CJ12,CP12,CT12,BX12,BZ12,CZ12,DB12,DD12,DF12,DH12,DJ12,DL12,AV12,AL12,AX12,AZ12,BB12,BD12,BF12,BH12,BJ12,BL12,BN12,BP12,BR12,EB12,ED12,DX12,DZ12,BT12,BV12,CR12,CL12,CN12,CV12,CX12,CB12,CD12,CF12,CH12,DN12,DP12,DR12,DT12,DV12,EF12,EH12,EJ12)</f>
        <v>126</v>
      </c>
      <c r="EM12" s="60">
        <f t="shared" si="3"/>
        <v>1574052.48</v>
      </c>
      <c r="EN12" s="1">
        <f>EL12*H12</f>
        <v>126</v>
      </c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</row>
    <row r="13" spans="1:265" s="1" customFormat="1" ht="30" x14ac:dyDescent="0.25">
      <c r="A13" s="44"/>
      <c r="B13" s="45">
        <v>3</v>
      </c>
      <c r="C13" s="152" t="s">
        <v>163</v>
      </c>
      <c r="D13" s="47" t="s">
        <v>164</v>
      </c>
      <c r="E13" s="48">
        <v>13520</v>
      </c>
      <c r="F13" s="48">
        <v>0.71</v>
      </c>
      <c r="G13" s="48"/>
      <c r="H13" s="50">
        <v>1</v>
      </c>
      <c r="I13" s="51"/>
      <c r="J13" s="48">
        <v>1.4</v>
      </c>
      <c r="K13" s="48">
        <v>1.68</v>
      </c>
      <c r="L13" s="48">
        <v>2.23</v>
      </c>
      <c r="M13" s="52">
        <v>2.57</v>
      </c>
      <c r="N13" s="53"/>
      <c r="O13" s="54">
        <f>N13*E13*F13*H13*J13*$O$8</f>
        <v>0</v>
      </c>
      <c r="P13" s="55"/>
      <c r="Q13" s="54">
        <f>P13*E13*F13*H13*J13*$Q$8</f>
        <v>0</v>
      </c>
      <c r="R13" s="53"/>
      <c r="S13" s="54">
        <f>R13*E13*F13*H13*J13*$S$8</f>
        <v>0</v>
      </c>
      <c r="T13" s="53">
        <v>240</v>
      </c>
      <c r="U13" s="54">
        <f>SUM(T13*$E13*$F13*$H13*$J13*$U$8)</f>
        <v>3225331.1999999997</v>
      </c>
      <c r="V13" s="53"/>
      <c r="W13" s="53">
        <f>SUM(V13*E13*F13*H13*J13*$W$8)</f>
        <v>0</v>
      </c>
      <c r="X13" s="53"/>
      <c r="Y13" s="54">
        <f>SUM(X13*E13*F13*H13*J13*$Y$8)</f>
        <v>0</v>
      </c>
      <c r="Z13" s="53">
        <v>9</v>
      </c>
      <c r="AA13" s="54">
        <f>SUM(Z13*E13*F13*H13*J13*$AA$8)</f>
        <v>120949.92</v>
      </c>
      <c r="AB13" s="53"/>
      <c r="AC13" s="54">
        <f>SUM(AB13*E13*F13*H13*J13*$AC$8)</f>
        <v>0</v>
      </c>
      <c r="AD13" s="53"/>
      <c r="AE13" s="54">
        <f>SUM(AD13*E13*F13*H13*K13*$AE$8)</f>
        <v>0</v>
      </c>
      <c r="AF13" s="53"/>
      <c r="AG13" s="54">
        <f>SUM(AF13*E13*F13*H13*K13*$AG$8)</f>
        <v>0</v>
      </c>
      <c r="AH13" s="53">
        <v>53</v>
      </c>
      <c r="AI13" s="54">
        <f>SUM(AH13*E13*F13*H13*J13*$AI$8)</f>
        <v>712260.6399999999</v>
      </c>
      <c r="AJ13" s="53"/>
      <c r="AK13" s="53">
        <f>SUM(AJ13*E13*F13*H13*J13*$AK$8)</f>
        <v>0</v>
      </c>
      <c r="AL13" s="53"/>
      <c r="AM13" s="54">
        <f>SUM(AL13*E13*F13*H13*J13*$AM$8)</f>
        <v>0</v>
      </c>
      <c r="AN13" s="53"/>
      <c r="AO13" s="54">
        <f>SUM(AN13*E13*F13*H13*J13*$AO$8)</f>
        <v>0</v>
      </c>
      <c r="AP13" s="53">
        <v>99</v>
      </c>
      <c r="AQ13" s="54">
        <f>SUM(E13*F13*H13*J13*AP13*$AQ$8)</f>
        <v>1330449.1199999996</v>
      </c>
      <c r="AR13" s="53">
        <v>84</v>
      </c>
      <c r="AS13" s="54">
        <f>SUM(AR13*E13*F13*H13*J13*$AS$8)</f>
        <v>1128865.92</v>
      </c>
      <c r="AT13" s="56">
        <v>86</v>
      </c>
      <c r="AU13" s="54">
        <f>SUM(AT13*E13*F13*H13*J13*$AU$8)</f>
        <v>1155743.68</v>
      </c>
      <c r="AV13" s="53">
        <v>70</v>
      </c>
      <c r="AW13" s="54">
        <f>SUM(AV13*E13*F13*H13*J13*$AW$8)</f>
        <v>940721.6</v>
      </c>
      <c r="AX13" s="53"/>
      <c r="AY13" s="54">
        <f>SUM(AX13*E13*F13*H13*J13*$AY$8)</f>
        <v>0</v>
      </c>
      <c r="AZ13" s="53"/>
      <c r="BA13" s="54">
        <f>SUM(AZ13*E13*F13*H13*J13*$BA$8)</f>
        <v>0</v>
      </c>
      <c r="BB13" s="53"/>
      <c r="BC13" s="54">
        <f>SUM(BB13*E13*F13*H13*J13*$BC$8)</f>
        <v>0</v>
      </c>
      <c r="BD13" s="53"/>
      <c r="BE13" s="54">
        <f>SUM(BD13*E13*F13*H13*J13*$BE$8)</f>
        <v>0</v>
      </c>
      <c r="BF13" s="53"/>
      <c r="BG13" s="54">
        <f>BF13*E13*F13*H13*J13*$BG$8</f>
        <v>0</v>
      </c>
      <c r="BH13" s="53"/>
      <c r="BI13" s="54">
        <f>BH13*E13*F13*H13*J13*$BI$8</f>
        <v>0</v>
      </c>
      <c r="BJ13" s="53"/>
      <c r="BK13" s="54">
        <f>BJ13*E13*F13*H13*J13*$BK$8</f>
        <v>0</v>
      </c>
      <c r="BL13" s="53"/>
      <c r="BM13" s="54">
        <f>SUM(BL13*E13*F13*H13*J13*$BM$8)</f>
        <v>0</v>
      </c>
      <c r="BN13" s="53"/>
      <c r="BO13" s="54">
        <f>SUM(BN13*E13*F13*H13*J13*$BO$8)</f>
        <v>0</v>
      </c>
      <c r="BP13" s="53"/>
      <c r="BQ13" s="54">
        <f>SUM(BP13*E13*F13*H13*J13*$BQ$8)</f>
        <v>0</v>
      </c>
      <c r="BR13" s="53"/>
      <c r="BS13" s="54">
        <f>SUM(BR13*E13*F13*H13*J13*$BS$8)</f>
        <v>0</v>
      </c>
      <c r="BT13" s="53"/>
      <c r="BU13" s="54">
        <f>SUM(BT13*E13*F13*H13*J13*$BU$8)</f>
        <v>0</v>
      </c>
      <c r="BV13" s="53"/>
      <c r="BW13" s="54">
        <f>BV13*E13*F13*H13*J13*$BW$8</f>
        <v>0</v>
      </c>
      <c r="BX13" s="53"/>
      <c r="BY13" s="54">
        <f>SUM(BX13*E13*F13*H13*J13*$BY$8)</f>
        <v>0</v>
      </c>
      <c r="BZ13" s="53"/>
      <c r="CA13" s="54">
        <f>SUM(BZ13*E13*F13*H13*J13*$CA$8)</f>
        <v>0</v>
      </c>
      <c r="CB13" s="53"/>
      <c r="CC13" s="54">
        <f>SUM(CB13*E13*F13*H13*J13*$CC$8)</f>
        <v>0</v>
      </c>
      <c r="CD13" s="53"/>
      <c r="CE13" s="54">
        <f>SUM(CD13*E13*F13*H13*J13*$CE$8)</f>
        <v>0</v>
      </c>
      <c r="CF13" s="53"/>
      <c r="CG13" s="54">
        <f>CF13*E13*F13*H13*J13*$CG$8</f>
        <v>0</v>
      </c>
      <c r="CH13" s="53"/>
      <c r="CI13" s="54">
        <f>SUM(CH13*E13*F13*H13*J13*$CI$8)</f>
        <v>0</v>
      </c>
      <c r="CJ13" s="53"/>
      <c r="CK13" s="54">
        <f>SUM(CJ13*E13*F13*H13*K13*$CK$8)</f>
        <v>0</v>
      </c>
      <c r="CL13" s="53"/>
      <c r="CM13" s="54">
        <f>SUM(CL13*E13*F13*H13*K13*$CM$8)</f>
        <v>0</v>
      </c>
      <c r="CN13" s="53"/>
      <c r="CO13" s="54">
        <f>SUM(CN13*E13*F13*H13*K13*$CO$8)</f>
        <v>0</v>
      </c>
      <c r="CP13" s="53"/>
      <c r="CQ13" s="54">
        <f>SUM(CP13*E13*F13*H13*K13*$CQ$8)</f>
        <v>0</v>
      </c>
      <c r="CR13" s="53"/>
      <c r="CS13" s="54">
        <f>SUM(CR13*E13*F13*H13*K13*$CS$8)</f>
        <v>0</v>
      </c>
      <c r="CT13" s="53"/>
      <c r="CU13" s="54">
        <f>SUM(CT13*E13*F13*H13*K13*$CU$8)</f>
        <v>0</v>
      </c>
      <c r="CV13" s="53"/>
      <c r="CW13" s="54">
        <f>SUM(CV13*E13*F13*H13*K13*$CW$8)</f>
        <v>0</v>
      </c>
      <c r="CX13" s="53"/>
      <c r="CY13" s="54">
        <f>SUM(CX13*E13*F13*H13*K13*$CY$8)</f>
        <v>0</v>
      </c>
      <c r="CZ13" s="53"/>
      <c r="DA13" s="54">
        <f>SUM(CZ13*E13*F13*H13*K13*$DA$8)</f>
        <v>0</v>
      </c>
      <c r="DB13" s="53"/>
      <c r="DC13" s="54">
        <f>SUM(DB13*E13*F13*H13*K13*$DC$8)</f>
        <v>0</v>
      </c>
      <c r="DD13" s="53"/>
      <c r="DE13" s="54">
        <f>SUM(DD13*E13*F13*H13*K13*$DE$8)</f>
        <v>0</v>
      </c>
      <c r="DF13" s="53"/>
      <c r="DG13" s="54">
        <f>SUM(DF13*E13*F13*H13*K13*$DG$8)</f>
        <v>0</v>
      </c>
      <c r="DH13" s="53"/>
      <c r="DI13" s="54">
        <f>SUM(DH13*E13*F13*H13*K13*$DI$8)</f>
        <v>0</v>
      </c>
      <c r="DJ13" s="53"/>
      <c r="DK13" s="54">
        <f>SUM(DJ13*E13*F13*H13*K13*$DK$8)</f>
        <v>0</v>
      </c>
      <c r="DL13" s="53"/>
      <c r="DM13" s="54">
        <f>SUM(DL13*E13*F13*H13*K13*$DM$8)</f>
        <v>0</v>
      </c>
      <c r="DN13" s="53"/>
      <c r="DO13" s="54">
        <f>DN13*E13*F13*H13*K13*$DO$8</f>
        <v>0</v>
      </c>
      <c r="DP13" s="53"/>
      <c r="DQ13" s="54">
        <f>SUM(DP13*E13*F13*H13*K13*$DQ$8)</f>
        <v>0</v>
      </c>
      <c r="DR13" s="53"/>
      <c r="DS13" s="54">
        <f>SUM(DR13*E13*F13*H13*K13*$DS$8)</f>
        <v>0</v>
      </c>
      <c r="DT13" s="53"/>
      <c r="DU13" s="54">
        <f>SUM(DT13*E13*F13*H13*L13*$DU$8)</f>
        <v>0</v>
      </c>
      <c r="DV13" s="57"/>
      <c r="DW13" s="54">
        <f>SUM(DV13*E13*F13*H13*M13*$DW$8)</f>
        <v>0</v>
      </c>
      <c r="DX13" s="53"/>
      <c r="DY13" s="54">
        <f>SUM(DX13*E13*F13*H13*J13*$DY$8)</f>
        <v>0</v>
      </c>
      <c r="DZ13" s="53"/>
      <c r="EA13" s="59">
        <f>SUM(DZ13*E13*F13*H13*J13*$EA$8)</f>
        <v>0</v>
      </c>
      <c r="EB13" s="53"/>
      <c r="EC13" s="54">
        <f>SUM(EB13*E13*F13*H13*J13*$EC$8)</f>
        <v>0</v>
      </c>
      <c r="ED13" s="53"/>
      <c r="EE13" s="54">
        <f>SUM(ED13*E13*F13*H13*J13*$EE$8)</f>
        <v>0</v>
      </c>
      <c r="EF13" s="53"/>
      <c r="EG13" s="54">
        <f>EF13*E13*F13*H13*J13*$EG$8</f>
        <v>0</v>
      </c>
      <c r="EH13" s="53"/>
      <c r="EI13" s="54">
        <f t="shared" si="2"/>
        <v>0</v>
      </c>
      <c r="EJ13" s="53"/>
      <c r="EK13" s="54"/>
      <c r="EL13" s="60">
        <f t="shared" si="3"/>
        <v>641</v>
      </c>
      <c r="EM13" s="60">
        <f t="shared" si="3"/>
        <v>8614322.0799999982</v>
      </c>
      <c r="EN13" s="1">
        <f>EL13*H13</f>
        <v>641</v>
      </c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</row>
    <row r="14" spans="1:265" s="1" customFormat="1" ht="30" x14ac:dyDescent="0.25">
      <c r="A14" s="44"/>
      <c r="B14" s="45">
        <v>4</v>
      </c>
      <c r="C14" s="152" t="s">
        <v>165</v>
      </c>
      <c r="D14" s="47" t="s">
        <v>166</v>
      </c>
      <c r="E14" s="48">
        <v>13520</v>
      </c>
      <c r="F14" s="48">
        <v>1.06</v>
      </c>
      <c r="G14" s="48"/>
      <c r="H14" s="50">
        <v>1</v>
      </c>
      <c r="I14" s="51"/>
      <c r="J14" s="48">
        <v>1.4</v>
      </c>
      <c r="K14" s="48">
        <v>1.68</v>
      </c>
      <c r="L14" s="48">
        <v>2.23</v>
      </c>
      <c r="M14" s="52">
        <v>2.57</v>
      </c>
      <c r="N14" s="53"/>
      <c r="O14" s="54">
        <f>N14*E14*F14*H14*J14*$O$8</f>
        <v>0</v>
      </c>
      <c r="P14" s="55"/>
      <c r="Q14" s="54">
        <f>P14*E14*F14*H14*J14*$Q$8</f>
        <v>0</v>
      </c>
      <c r="R14" s="53"/>
      <c r="S14" s="54">
        <f>R14*E14*F14*H14*J14*$S$8</f>
        <v>0</v>
      </c>
      <c r="T14" s="53">
        <v>170</v>
      </c>
      <c r="U14" s="54">
        <f>SUM(T14*$E14*$F14*$H14*$J14*$U$8)</f>
        <v>3410825.5999999996</v>
      </c>
      <c r="V14" s="53"/>
      <c r="W14" s="53">
        <f>SUM(V14*E14*F14*H14*J14*$W$8)</f>
        <v>0</v>
      </c>
      <c r="X14" s="53"/>
      <c r="Y14" s="54">
        <f>SUM(X14*E14*F14*H14*J14*$Y$8)</f>
        <v>0</v>
      </c>
      <c r="Z14" s="53">
        <v>5</v>
      </c>
      <c r="AA14" s="54">
        <f>SUM(Z14*E14*F14*H14*J14*$AA$8)</f>
        <v>100318.39999999999</v>
      </c>
      <c r="AB14" s="53"/>
      <c r="AC14" s="54">
        <f>SUM(AB14*E14*F14*H14*J14*$AC$8)</f>
        <v>0</v>
      </c>
      <c r="AD14" s="53"/>
      <c r="AE14" s="54">
        <f>SUM(AD14*E14*F14*H14*K14*$AE$8)</f>
        <v>0</v>
      </c>
      <c r="AF14" s="53"/>
      <c r="AG14" s="54">
        <f>SUM(AF14*E14*F14*H14*K14*$AG$8)</f>
        <v>0</v>
      </c>
      <c r="AH14" s="53">
        <v>135</v>
      </c>
      <c r="AI14" s="54">
        <f>SUM(AH14*E14*F14*H14*J14*$AI$8)</f>
        <v>2708596.8</v>
      </c>
      <c r="AJ14" s="53"/>
      <c r="AK14" s="53">
        <f>SUM(AJ14*E14*F14*H14*J14*$AK$8)</f>
        <v>0</v>
      </c>
      <c r="AL14" s="53"/>
      <c r="AM14" s="54">
        <f>SUM(AL14*E14*F14*H14*J14*$AM$8)</f>
        <v>0</v>
      </c>
      <c r="AN14" s="53"/>
      <c r="AO14" s="54">
        <f>SUM(AN14*E14*F14*H14*J14*$AO$8)</f>
        <v>0</v>
      </c>
      <c r="AP14" s="53">
        <v>3</v>
      </c>
      <c r="AQ14" s="54">
        <f>SUM(E14*F14*H14*J14*AP14*$AQ$8)</f>
        <v>60191.040000000001</v>
      </c>
      <c r="AR14" s="53"/>
      <c r="AS14" s="54">
        <f>SUM(AR14*E14*F14*H14*J14*$AS$8)</f>
        <v>0</v>
      </c>
      <c r="AT14" s="56">
        <v>15</v>
      </c>
      <c r="AU14" s="54">
        <f>SUM(AT14*E14*F14*H14*J14*$AU$8)</f>
        <v>300955.19999999995</v>
      </c>
      <c r="AV14" s="53"/>
      <c r="AW14" s="54">
        <f>SUM(AV14*E14*F14*H14*J14*$AW$8)</f>
        <v>0</v>
      </c>
      <c r="AX14" s="53"/>
      <c r="AY14" s="54">
        <f>SUM(AX14*E14*F14*H14*J14*$AY$8)</f>
        <v>0</v>
      </c>
      <c r="AZ14" s="53"/>
      <c r="BA14" s="54">
        <f>SUM(AZ14*E14*F14*H14*J14*$BA$8)</f>
        <v>0</v>
      </c>
      <c r="BB14" s="53"/>
      <c r="BC14" s="54">
        <f>SUM(BB14*E14*F14*H14*J14*$BC$8)</f>
        <v>0</v>
      </c>
      <c r="BD14" s="53"/>
      <c r="BE14" s="54">
        <f>SUM(BD14*E14*F14*H14*J14*$BE$8)</f>
        <v>0</v>
      </c>
      <c r="BF14" s="53"/>
      <c r="BG14" s="54">
        <f>BF14*E14*F14*H14*J14*$BG$8</f>
        <v>0</v>
      </c>
      <c r="BH14" s="53"/>
      <c r="BI14" s="54">
        <f>BH14*E14*F14*H14*J14*$BI$8</f>
        <v>0</v>
      </c>
      <c r="BJ14" s="53"/>
      <c r="BK14" s="54">
        <f>BJ14*E14*F14*H14*J14*$BK$8</f>
        <v>0</v>
      </c>
      <c r="BL14" s="53"/>
      <c r="BM14" s="54">
        <f>SUM(BL14*E14*F14*H14*J14*$BM$8)</f>
        <v>0</v>
      </c>
      <c r="BN14" s="53"/>
      <c r="BO14" s="54">
        <f>SUM(BN14*E14*F14*H14*J14*$BO$8)</f>
        <v>0</v>
      </c>
      <c r="BP14" s="53"/>
      <c r="BQ14" s="54">
        <f>SUM(BP14*E14*F14*H14*J14*$BQ$8)</f>
        <v>0</v>
      </c>
      <c r="BR14" s="53"/>
      <c r="BS14" s="54">
        <f>SUM(BR14*E14*F14*H14*J14*$BS$8)</f>
        <v>0</v>
      </c>
      <c r="BT14" s="53"/>
      <c r="BU14" s="54">
        <f>SUM(BT14*E14*F14*H14*J14*$BU$8)</f>
        <v>0</v>
      </c>
      <c r="BV14" s="53"/>
      <c r="BW14" s="54">
        <f>BV14*E14*F14*H14*J14*$BW$8</f>
        <v>0</v>
      </c>
      <c r="BX14" s="53"/>
      <c r="BY14" s="54">
        <f>SUM(BX14*E14*F14*H14*J14*$BY$8)</f>
        <v>0</v>
      </c>
      <c r="BZ14" s="53"/>
      <c r="CA14" s="54">
        <f>SUM(BZ14*E14*F14*H14*J14*$CA$8)</f>
        <v>0</v>
      </c>
      <c r="CB14" s="53"/>
      <c r="CC14" s="54">
        <f>SUM(CB14*E14*F14*H14*J14*$CC$8)</f>
        <v>0</v>
      </c>
      <c r="CD14" s="53"/>
      <c r="CE14" s="54">
        <f>SUM(CD14*E14*F14*H14*J14*$CE$8)</f>
        <v>0</v>
      </c>
      <c r="CF14" s="53"/>
      <c r="CG14" s="54">
        <f>CF14*E14*F14*H14*J14*$CG$8</f>
        <v>0</v>
      </c>
      <c r="CH14" s="53"/>
      <c r="CI14" s="54">
        <f>SUM(CH14*E14*F14*H14*J14*$CI$8)</f>
        <v>0</v>
      </c>
      <c r="CJ14" s="53"/>
      <c r="CK14" s="54">
        <f>SUM(CJ14*E14*F14*H14*K14*$CK$8)</f>
        <v>0</v>
      </c>
      <c r="CL14" s="53"/>
      <c r="CM14" s="54">
        <f>SUM(CL14*E14*F14*H14*K14*$CM$8)</f>
        <v>0</v>
      </c>
      <c r="CN14" s="53"/>
      <c r="CO14" s="54">
        <f>SUM(CN14*E14*F14*H14*K14*$CO$8)</f>
        <v>0</v>
      </c>
      <c r="CP14" s="53"/>
      <c r="CQ14" s="54">
        <f>SUM(CP14*E14*F14*H14*K14*$CQ$8)</f>
        <v>0</v>
      </c>
      <c r="CR14" s="53"/>
      <c r="CS14" s="54">
        <f>SUM(CR14*E14*F14*H14*K14*$CS$8)</f>
        <v>0</v>
      </c>
      <c r="CT14" s="53"/>
      <c r="CU14" s="54">
        <f>SUM(CT14*E14*F14*H14*K14*$CU$8)</f>
        <v>0</v>
      </c>
      <c r="CV14" s="53"/>
      <c r="CW14" s="54">
        <f>SUM(CV14*E14*F14*H14*K14*$CW$8)</f>
        <v>0</v>
      </c>
      <c r="CX14" s="53"/>
      <c r="CY14" s="54">
        <f>SUM(CX14*E14*F14*H14*K14*$CY$8)</f>
        <v>0</v>
      </c>
      <c r="CZ14" s="53"/>
      <c r="DA14" s="54">
        <f>SUM(CZ14*E14*F14*H14*K14*$DA$8)</f>
        <v>0</v>
      </c>
      <c r="DB14" s="53"/>
      <c r="DC14" s="54">
        <f>SUM(DB14*E14*F14*H14*K14*$DC$8)</f>
        <v>0</v>
      </c>
      <c r="DD14" s="53"/>
      <c r="DE14" s="54">
        <f>SUM(DD14*E14*F14*H14*K14*$DE$8)</f>
        <v>0</v>
      </c>
      <c r="DF14" s="53"/>
      <c r="DG14" s="54">
        <f>SUM(DF14*E14*F14*H14*K14*$DG$8)</f>
        <v>0</v>
      </c>
      <c r="DH14" s="53"/>
      <c r="DI14" s="54">
        <f>SUM(DH14*E14*F14*H14*K14*$DI$8)</f>
        <v>0</v>
      </c>
      <c r="DJ14" s="53"/>
      <c r="DK14" s="54">
        <f>SUM(DJ14*E14*F14*H14*K14*$DK$8)</f>
        <v>0</v>
      </c>
      <c r="DL14" s="53"/>
      <c r="DM14" s="54">
        <f>SUM(DL14*E14*F14*H14*K14*$DM$8)</f>
        <v>0</v>
      </c>
      <c r="DN14" s="53"/>
      <c r="DO14" s="54">
        <f>DN14*E14*F14*H14*K14*$DO$8</f>
        <v>0</v>
      </c>
      <c r="DP14" s="53"/>
      <c r="DQ14" s="54">
        <f>SUM(DP14*E14*F14*H14*K14*$DQ$8)</f>
        <v>0</v>
      </c>
      <c r="DR14" s="53"/>
      <c r="DS14" s="54">
        <f>SUM(DR14*E14*F14*H14*K14*$DS$8)</f>
        <v>0</v>
      </c>
      <c r="DT14" s="53"/>
      <c r="DU14" s="54">
        <f>SUM(DT14*E14*F14*H14*L14*$DU$8)</f>
        <v>0</v>
      </c>
      <c r="DV14" s="57"/>
      <c r="DW14" s="54">
        <f>SUM(DV14*E14*F14*H14*M14*$DW$8)</f>
        <v>0</v>
      </c>
      <c r="DX14" s="53"/>
      <c r="DY14" s="54">
        <f>SUM(DX14*E14*F14*H14*J14*$DY$8)</f>
        <v>0</v>
      </c>
      <c r="DZ14" s="53"/>
      <c r="EA14" s="59">
        <f>SUM(DZ14*E14*F14*H14*J14*$EA$8)</f>
        <v>0</v>
      </c>
      <c r="EB14" s="53"/>
      <c r="EC14" s="54">
        <f>SUM(EB14*E14*F14*H14*J14*$EC$8)</f>
        <v>0</v>
      </c>
      <c r="ED14" s="53"/>
      <c r="EE14" s="54">
        <f>SUM(ED14*E14*F14*H14*J14*$EE$8)</f>
        <v>0</v>
      </c>
      <c r="EF14" s="53"/>
      <c r="EG14" s="54">
        <f>EF14*E14*F14*H14*J14*$EG$8</f>
        <v>0</v>
      </c>
      <c r="EH14" s="53"/>
      <c r="EI14" s="54">
        <f t="shared" si="2"/>
        <v>0</v>
      </c>
      <c r="EJ14" s="53"/>
      <c r="EK14" s="54"/>
      <c r="EL14" s="60">
        <f t="shared" si="3"/>
        <v>328</v>
      </c>
      <c r="EM14" s="60">
        <f t="shared" si="3"/>
        <v>6580887.0399999991</v>
      </c>
      <c r="EN14" s="1">
        <f>EL14*H14</f>
        <v>328</v>
      </c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</row>
    <row r="15" spans="1:265" s="1" customFormat="1" ht="15.75" x14ac:dyDescent="0.25">
      <c r="A15" s="44"/>
      <c r="B15" s="45">
        <v>5</v>
      </c>
      <c r="C15" s="152" t="s">
        <v>167</v>
      </c>
      <c r="D15" s="62" t="s">
        <v>168</v>
      </c>
      <c r="E15" s="48">
        <v>13520</v>
      </c>
      <c r="F15" s="63">
        <v>9.7899999999999991</v>
      </c>
      <c r="G15" s="63"/>
      <c r="H15" s="50">
        <v>1</v>
      </c>
      <c r="I15" s="64"/>
      <c r="J15" s="48">
        <v>1.4</v>
      </c>
      <c r="K15" s="48">
        <v>1.68</v>
      </c>
      <c r="L15" s="48">
        <v>2.23</v>
      </c>
      <c r="M15" s="52">
        <v>2.57</v>
      </c>
      <c r="N15" s="53"/>
      <c r="O15" s="54">
        <f>N15*E15*F15*H15*J15*$O$8</f>
        <v>0</v>
      </c>
      <c r="P15" s="55"/>
      <c r="Q15" s="54">
        <f>P15*E15*F15*H15*J15*$Q$8</f>
        <v>0</v>
      </c>
      <c r="R15" s="53"/>
      <c r="S15" s="54">
        <f>R15*E15*F15*H15*J15*$S$8</f>
        <v>0</v>
      </c>
      <c r="T15" s="153">
        <f>SUM(T16:T21)</f>
        <v>0</v>
      </c>
      <c r="U15" s="154">
        <f>SUM(U16:U21)</f>
        <v>0</v>
      </c>
      <c r="V15" s="53"/>
      <c r="W15" s="53">
        <f>SUM(V15*E15*F15*H15*J15*$W$8)</f>
        <v>0</v>
      </c>
      <c r="X15" s="53"/>
      <c r="Y15" s="54">
        <f>SUM(X15*E15*F15*H15*J15*$Y$8)</f>
        <v>0</v>
      </c>
      <c r="Z15" s="53"/>
      <c r="AA15" s="54">
        <f>SUM(Z15*E15*F15*H15*J15*$AA$8)</f>
        <v>0</v>
      </c>
      <c r="AB15" s="53"/>
      <c r="AC15" s="54">
        <f>SUM(AB15*E15*F15*H15*J15*$AC$8)</f>
        <v>0</v>
      </c>
      <c r="AD15" s="53"/>
      <c r="AE15" s="54">
        <f>SUM(AD15*E15*F15*H15*K15*$AE$8)</f>
        <v>0</v>
      </c>
      <c r="AF15" s="53"/>
      <c r="AG15" s="54">
        <f>SUM(AF15*E15*F15*H15*K15*$AG$8)</f>
        <v>0</v>
      </c>
      <c r="AH15" s="53"/>
      <c r="AI15" s="54">
        <f>SUM(AH15*E15*F15*H15*J15*$AI$8)</f>
        <v>0</v>
      </c>
      <c r="AJ15" s="53"/>
      <c r="AK15" s="53">
        <f>SUM(AJ15*E15*F15*H15*J15*$AK$8)</f>
        <v>0</v>
      </c>
      <c r="AL15" s="53"/>
      <c r="AM15" s="54">
        <f>SUM(AL15*E15*F15*H15*J15*$AM$8)</f>
        <v>0</v>
      </c>
      <c r="AN15" s="53"/>
      <c r="AO15" s="54">
        <f>SUM(AN15*E15*F15*H15*J15*$AO$8)</f>
        <v>0</v>
      </c>
      <c r="AP15" s="53"/>
      <c r="AQ15" s="54">
        <f>SUM(E15*F15*H15*J15*AP15*$AQ$8)</f>
        <v>0</v>
      </c>
      <c r="AR15" s="53"/>
      <c r="AS15" s="54">
        <f>SUM(AR15*E15*F15*H15*J15*$AS$8)</f>
        <v>0</v>
      </c>
      <c r="AT15" s="53"/>
      <c r="AU15" s="54">
        <f>SUM(AT15*E15*F15*H15*J15*$AU$8)</f>
        <v>0</v>
      </c>
      <c r="AV15" s="53"/>
      <c r="AW15" s="54">
        <f>SUM(AV15*E15*F15*H15*J15*$AW$8)</f>
        <v>0</v>
      </c>
      <c r="AX15" s="53"/>
      <c r="AY15" s="54">
        <f>SUM(AX15*E15*F15*H15*J15*$AY$8)</f>
        <v>0</v>
      </c>
      <c r="AZ15" s="53"/>
      <c r="BA15" s="54">
        <f>SUM(AZ15*E15*F15*H15*J15*$BA$8)</f>
        <v>0</v>
      </c>
      <c r="BB15" s="53"/>
      <c r="BC15" s="54">
        <f>SUM(BB15*E15*F15*H15*J15*$BC$8)</f>
        <v>0</v>
      </c>
      <c r="BD15" s="53"/>
      <c r="BE15" s="54">
        <f>SUM(BD15*E15*F15*H15*J15*$BE$8)</f>
        <v>0</v>
      </c>
      <c r="BF15" s="53"/>
      <c r="BG15" s="54">
        <f>BF15*E15*F15*H15*J15*$BG$8</f>
        <v>0</v>
      </c>
      <c r="BH15" s="53"/>
      <c r="BI15" s="54">
        <f>BH15*E15*F15*H15*J15*$BI$8</f>
        <v>0</v>
      </c>
      <c r="BJ15" s="53"/>
      <c r="BK15" s="54">
        <f>BJ15*E15*F15*H15*J15*$BK$8</f>
        <v>0</v>
      </c>
      <c r="BL15" s="53"/>
      <c r="BM15" s="54">
        <f>SUM(BL15*E15*F15*H15*J15*$BM$8)</f>
        <v>0</v>
      </c>
      <c r="BN15" s="53"/>
      <c r="BO15" s="54">
        <f>SUM(BN15*E15*F15*H15*J15*$BO$8)</f>
        <v>0</v>
      </c>
      <c r="BP15" s="53"/>
      <c r="BQ15" s="54">
        <f>SUM(BP15*E15*F15*H15*J15*$BQ$8)</f>
        <v>0</v>
      </c>
      <c r="BR15" s="53"/>
      <c r="BS15" s="54">
        <f>SUM(BR15*E15*F15*H15*J15*$BS$8)</f>
        <v>0</v>
      </c>
      <c r="BT15" s="53"/>
      <c r="BU15" s="54">
        <f>SUM(BT15*E15*F15*H15*J15*$BU$8)</f>
        <v>0</v>
      </c>
      <c r="BV15" s="53"/>
      <c r="BW15" s="54">
        <f>BV15*E15*F15*H15*J15*$BW$8</f>
        <v>0</v>
      </c>
      <c r="BX15" s="53"/>
      <c r="BY15" s="54">
        <f>SUM(BX15*E15*F15*H15*J15*$BY$8)</f>
        <v>0</v>
      </c>
      <c r="BZ15" s="53"/>
      <c r="CA15" s="54">
        <f>SUM(BZ15*E15*F15*H15*J15*$CA$8)</f>
        <v>0</v>
      </c>
      <c r="CB15" s="53"/>
      <c r="CC15" s="54">
        <f>SUM(CB15*E15*F15*H15*J15*$CC$8)</f>
        <v>0</v>
      </c>
      <c r="CD15" s="53"/>
      <c r="CE15" s="54">
        <f>SUM(CD15*E15*F15*H15*J15*$CE$8)</f>
        <v>0</v>
      </c>
      <c r="CF15" s="53"/>
      <c r="CG15" s="54">
        <f>CF15*E15*F15*H15*J15*$CG$8</f>
        <v>0</v>
      </c>
      <c r="CH15" s="53"/>
      <c r="CI15" s="54">
        <f>SUM(CH15*E15*F15*H15*J15*$CI$8)</f>
        <v>0</v>
      </c>
      <c r="CJ15" s="53"/>
      <c r="CK15" s="54">
        <f>SUM(CJ15*E15*F15*H15*K15*$CK$8)</f>
        <v>0</v>
      </c>
      <c r="CL15" s="53"/>
      <c r="CM15" s="54">
        <f>SUM(CL15*E15*F15*H15*K15*$CM$8)</f>
        <v>0</v>
      </c>
      <c r="CN15" s="53"/>
      <c r="CO15" s="54">
        <f>SUM(CN15*E15*F15*H15*K15*$CO$8)</f>
        <v>0</v>
      </c>
      <c r="CP15" s="53"/>
      <c r="CQ15" s="54">
        <f>SUM(CP15*E15*F15*H15*K15*$CQ$8)</f>
        <v>0</v>
      </c>
      <c r="CR15" s="53"/>
      <c r="CS15" s="54">
        <f>SUM(CR15*E15*F15*H15*K15*$CS$8)</f>
        <v>0</v>
      </c>
      <c r="CT15" s="53"/>
      <c r="CU15" s="54">
        <f>SUM(CT15*E15*F15*H15*K15*$CU$8)</f>
        <v>0</v>
      </c>
      <c r="CV15" s="53"/>
      <c r="CW15" s="54">
        <f>SUM(CV15*E15*F15*H15*K15*$CW$8)</f>
        <v>0</v>
      </c>
      <c r="CX15" s="53"/>
      <c r="CY15" s="54">
        <f>SUM(CX15*E15*F15*H15*K15*$CY$8)</f>
        <v>0</v>
      </c>
      <c r="CZ15" s="53"/>
      <c r="DA15" s="54">
        <f>SUM(CZ15*E15*F15*H15*K15*$DA$8)</f>
        <v>0</v>
      </c>
      <c r="DB15" s="53"/>
      <c r="DC15" s="54">
        <f>SUM(DB15*E15*F15*H15*K15*$DC$8)</f>
        <v>0</v>
      </c>
      <c r="DD15" s="53"/>
      <c r="DE15" s="54">
        <f>SUM(DD15*E15*F15*H15*K15*$DE$8)</f>
        <v>0</v>
      </c>
      <c r="DF15" s="53"/>
      <c r="DG15" s="54">
        <f>SUM(DF15*E15*F15*H15*K15*$DG$8)</f>
        <v>0</v>
      </c>
      <c r="DH15" s="53"/>
      <c r="DI15" s="54">
        <f>SUM(DH15*E15*F15*H15*K15*$DI$8)</f>
        <v>0</v>
      </c>
      <c r="DJ15" s="53"/>
      <c r="DK15" s="54">
        <f>SUM(DJ15*E15*F15*H15*K15*$DK$8)</f>
        <v>0</v>
      </c>
      <c r="DL15" s="53"/>
      <c r="DM15" s="54">
        <f>SUM(DL15*E15*F15*H15*K15*$DM$8)</f>
        <v>0</v>
      </c>
      <c r="DN15" s="53"/>
      <c r="DO15" s="54">
        <f>DN15*E15*F15*H15*K15*$DO$8</f>
        <v>0</v>
      </c>
      <c r="DP15" s="53"/>
      <c r="DQ15" s="54">
        <f>SUM(DP15*E15*F15*H15*K15*$DQ$8)</f>
        <v>0</v>
      </c>
      <c r="DR15" s="53"/>
      <c r="DS15" s="54">
        <f>SUM(DR15*E15*F15*H15*K15*$DS$8)</f>
        <v>0</v>
      </c>
      <c r="DT15" s="53"/>
      <c r="DU15" s="54">
        <f>SUM(DT15*E15*F15*H15*L15*$DU$8)</f>
        <v>0</v>
      </c>
      <c r="DV15" s="57"/>
      <c r="DW15" s="54">
        <f>SUM(DV15*E15*F15*H15*M15*$DW$8)</f>
        <v>0</v>
      </c>
      <c r="DX15" s="53"/>
      <c r="DY15" s="54">
        <f>SUM(DX15*E15*F15*H15*J15*$DY$8)</f>
        <v>0</v>
      </c>
      <c r="DZ15" s="53"/>
      <c r="EA15" s="59">
        <f>SUM(DZ15*E15*F15*H15*J15*$EA$8)</f>
        <v>0</v>
      </c>
      <c r="EB15" s="53"/>
      <c r="EC15" s="54">
        <f>SUM(EB15*E15*F15*H15*J15*$EC$8)</f>
        <v>0</v>
      </c>
      <c r="ED15" s="53"/>
      <c r="EE15" s="54">
        <f>SUM(ED15*E15*F15*H15*J15*$EE$8)</f>
        <v>0</v>
      </c>
      <c r="EF15" s="53"/>
      <c r="EG15" s="54">
        <f>EF15*E15*F15*H15*J15*$EG$8</f>
        <v>0</v>
      </c>
      <c r="EH15" s="53"/>
      <c r="EI15" s="54">
        <f t="shared" si="2"/>
        <v>0</v>
      </c>
      <c r="EJ15" s="53"/>
      <c r="EK15" s="54"/>
      <c r="EL15" s="60">
        <f t="shared" si="3"/>
        <v>0</v>
      </c>
      <c r="EM15" s="60">
        <f t="shared" si="3"/>
        <v>0</v>
      </c>
      <c r="EN15" s="61">
        <f>EL15*H15</f>
        <v>0</v>
      </c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</row>
    <row r="16" spans="1:265" s="1" customFormat="1" ht="24.75" customHeight="1" x14ac:dyDescent="0.25">
      <c r="A16" s="44"/>
      <c r="B16" s="45" t="s">
        <v>169</v>
      </c>
      <c r="C16" s="20"/>
      <c r="D16" s="67" t="s">
        <v>170</v>
      </c>
      <c r="E16" s="48">
        <v>13520</v>
      </c>
      <c r="F16" s="63">
        <v>9.7899999999999991</v>
      </c>
      <c r="G16" s="155">
        <v>1.1000000000000001</v>
      </c>
      <c r="H16" s="50">
        <v>1</v>
      </c>
      <c r="I16" s="156"/>
      <c r="J16" s="48">
        <v>1.4</v>
      </c>
      <c r="K16" s="48">
        <v>1.68</v>
      </c>
      <c r="L16" s="48">
        <v>2.23</v>
      </c>
      <c r="M16" s="52">
        <v>2.57</v>
      </c>
      <c r="N16" s="53"/>
      <c r="O16" s="54"/>
      <c r="P16" s="55"/>
      <c r="Q16" s="54"/>
      <c r="R16" s="53"/>
      <c r="S16" s="54"/>
      <c r="T16" s="132"/>
      <c r="U16" s="157">
        <f>SUM(T16*E16*F16*G16*J16*$U$8)</f>
        <v>0</v>
      </c>
      <c r="V16" s="53"/>
      <c r="W16" s="53"/>
      <c r="X16" s="53"/>
      <c r="Y16" s="54"/>
      <c r="Z16" s="53"/>
      <c r="AA16" s="54"/>
      <c r="AB16" s="53"/>
      <c r="AC16" s="54"/>
      <c r="AD16" s="53"/>
      <c r="AE16" s="54"/>
      <c r="AF16" s="53"/>
      <c r="AG16" s="54"/>
      <c r="AH16" s="53"/>
      <c r="AI16" s="54"/>
      <c r="AJ16" s="53"/>
      <c r="AK16" s="53"/>
      <c r="AL16" s="53"/>
      <c r="AM16" s="54"/>
      <c r="AN16" s="53"/>
      <c r="AO16" s="54"/>
      <c r="AP16" s="53"/>
      <c r="AQ16" s="54"/>
      <c r="AR16" s="53"/>
      <c r="AS16" s="54"/>
      <c r="AT16" s="53"/>
      <c r="AU16" s="54"/>
      <c r="AV16" s="53"/>
      <c r="AW16" s="54"/>
      <c r="AX16" s="53"/>
      <c r="AY16" s="54"/>
      <c r="AZ16" s="53"/>
      <c r="BA16" s="54"/>
      <c r="BB16" s="53"/>
      <c r="BC16" s="54"/>
      <c r="BD16" s="53"/>
      <c r="BE16" s="54"/>
      <c r="BF16" s="53"/>
      <c r="BG16" s="54"/>
      <c r="BH16" s="53"/>
      <c r="BI16" s="54"/>
      <c r="BJ16" s="53"/>
      <c r="BK16" s="54"/>
      <c r="BL16" s="53"/>
      <c r="BM16" s="54"/>
      <c r="BN16" s="53"/>
      <c r="BO16" s="54"/>
      <c r="BP16" s="53"/>
      <c r="BQ16" s="54"/>
      <c r="BR16" s="53"/>
      <c r="BS16" s="54"/>
      <c r="BT16" s="53"/>
      <c r="BU16" s="54"/>
      <c r="BV16" s="53"/>
      <c r="BW16" s="54"/>
      <c r="BX16" s="53"/>
      <c r="BY16" s="54"/>
      <c r="BZ16" s="53"/>
      <c r="CA16" s="54"/>
      <c r="CB16" s="53"/>
      <c r="CC16" s="54"/>
      <c r="CD16" s="53"/>
      <c r="CE16" s="54"/>
      <c r="CF16" s="53"/>
      <c r="CG16" s="54"/>
      <c r="CH16" s="53"/>
      <c r="CI16" s="54"/>
      <c r="CJ16" s="53"/>
      <c r="CK16" s="54"/>
      <c r="CL16" s="53"/>
      <c r="CM16" s="54"/>
      <c r="CN16" s="53"/>
      <c r="CO16" s="54"/>
      <c r="CP16" s="53"/>
      <c r="CQ16" s="54"/>
      <c r="CR16" s="53"/>
      <c r="CS16" s="54"/>
      <c r="CT16" s="53"/>
      <c r="CU16" s="54"/>
      <c r="CV16" s="53"/>
      <c r="CW16" s="54"/>
      <c r="CX16" s="53"/>
      <c r="CY16" s="54"/>
      <c r="CZ16" s="53"/>
      <c r="DA16" s="54"/>
      <c r="DB16" s="53"/>
      <c r="DC16" s="54"/>
      <c r="DD16" s="53"/>
      <c r="DE16" s="54"/>
      <c r="DF16" s="53"/>
      <c r="DG16" s="54"/>
      <c r="DH16" s="53"/>
      <c r="DI16" s="54"/>
      <c r="DJ16" s="53"/>
      <c r="DK16" s="54"/>
      <c r="DL16" s="53"/>
      <c r="DM16" s="54"/>
      <c r="DN16" s="53"/>
      <c r="DO16" s="54"/>
      <c r="DP16" s="53"/>
      <c r="DQ16" s="54"/>
      <c r="DR16" s="53"/>
      <c r="DS16" s="54"/>
      <c r="DT16" s="53"/>
      <c r="DU16" s="54"/>
      <c r="DV16" s="57"/>
      <c r="DW16" s="54"/>
      <c r="DX16" s="53"/>
      <c r="DY16" s="54"/>
      <c r="DZ16" s="53"/>
      <c r="EA16" s="59"/>
      <c r="EB16" s="53"/>
      <c r="EC16" s="54"/>
      <c r="ED16" s="53"/>
      <c r="EE16" s="54"/>
      <c r="EF16" s="53"/>
      <c r="EG16" s="54"/>
      <c r="EH16" s="53"/>
      <c r="EI16" s="54">
        <f>EH16*E16*F16*H16*J16*$EI$8</f>
        <v>0</v>
      </c>
      <c r="EJ16" s="53"/>
      <c r="EK16" s="54"/>
      <c r="EL16" s="60">
        <f t="shared" si="3"/>
        <v>0</v>
      </c>
      <c r="EM16" s="60">
        <f t="shared" si="3"/>
        <v>0</v>
      </c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</row>
    <row r="17" spans="1:265" s="1" customFormat="1" ht="15.75" x14ac:dyDescent="0.25">
      <c r="A17" s="44"/>
      <c r="B17" s="45" t="s">
        <v>171</v>
      </c>
      <c r="C17" s="20"/>
      <c r="D17" s="67" t="s">
        <v>172</v>
      </c>
      <c r="E17" s="48">
        <v>13520</v>
      </c>
      <c r="F17" s="158">
        <v>9.7899999999999991</v>
      </c>
      <c r="G17" s="155">
        <v>1</v>
      </c>
      <c r="H17" s="50">
        <v>1</v>
      </c>
      <c r="I17" s="156"/>
      <c r="J17" s="48">
        <v>1.4</v>
      </c>
      <c r="K17" s="48">
        <v>1.68</v>
      </c>
      <c r="L17" s="48">
        <v>2.23</v>
      </c>
      <c r="M17" s="52">
        <v>2.57</v>
      </c>
      <c r="N17" s="53"/>
      <c r="O17" s="54"/>
      <c r="P17" s="55"/>
      <c r="Q17" s="54"/>
      <c r="R17" s="53"/>
      <c r="T17" s="159"/>
      <c r="U17" s="157">
        <f t="shared" ref="U17:U20" si="4">SUM(T17*E17*F17*G17*J17*$U$8)</f>
        <v>0</v>
      </c>
      <c r="V17" s="53"/>
      <c r="W17" s="53"/>
      <c r="X17" s="53"/>
      <c r="Y17" s="54"/>
      <c r="Z17" s="53"/>
      <c r="AA17" s="54"/>
      <c r="AB17" s="53"/>
      <c r="AC17" s="54"/>
      <c r="AD17" s="53"/>
      <c r="AE17" s="54"/>
      <c r="AF17" s="53"/>
      <c r="AG17" s="54"/>
      <c r="AH17" s="53"/>
      <c r="AI17" s="54"/>
      <c r="AJ17" s="53"/>
      <c r="AK17" s="53"/>
      <c r="AL17" s="53"/>
      <c r="AM17" s="54"/>
      <c r="AN17" s="53"/>
      <c r="AO17" s="54"/>
      <c r="AP17" s="53"/>
      <c r="AQ17" s="54"/>
      <c r="AR17" s="53"/>
      <c r="AS17" s="54"/>
      <c r="AT17" s="53"/>
      <c r="AU17" s="54"/>
      <c r="AV17" s="53"/>
      <c r="AW17" s="54"/>
      <c r="AX17" s="53"/>
      <c r="AY17" s="54"/>
      <c r="AZ17" s="53"/>
      <c r="BA17" s="54"/>
      <c r="BB17" s="53"/>
      <c r="BC17" s="54"/>
      <c r="BD17" s="53"/>
      <c r="BE17" s="54"/>
      <c r="BF17" s="53"/>
      <c r="BG17" s="54"/>
      <c r="BH17" s="53"/>
      <c r="BI17" s="54"/>
      <c r="BJ17" s="53"/>
      <c r="BK17" s="54"/>
      <c r="BL17" s="53"/>
      <c r="BM17" s="54"/>
      <c r="BN17" s="53"/>
      <c r="BO17" s="54"/>
      <c r="BP17" s="53"/>
      <c r="BQ17" s="54"/>
      <c r="BR17" s="53"/>
      <c r="BS17" s="54"/>
      <c r="BT17" s="53"/>
      <c r="BU17" s="54"/>
      <c r="BV17" s="53"/>
      <c r="BW17" s="54"/>
      <c r="BX17" s="53"/>
      <c r="BY17" s="54"/>
      <c r="BZ17" s="53"/>
      <c r="CA17" s="54"/>
      <c r="CB17" s="53"/>
      <c r="CC17" s="54"/>
      <c r="CD17" s="53"/>
      <c r="CE17" s="54"/>
      <c r="CF17" s="53"/>
      <c r="CG17" s="54"/>
      <c r="CH17" s="53"/>
      <c r="CI17" s="54"/>
      <c r="CJ17" s="53"/>
      <c r="CK17" s="54"/>
      <c r="CL17" s="53"/>
      <c r="CM17" s="54"/>
      <c r="CN17" s="53"/>
      <c r="CO17" s="54"/>
      <c r="CP17" s="53"/>
      <c r="CQ17" s="54"/>
      <c r="CR17" s="53"/>
      <c r="CS17" s="54"/>
      <c r="CT17" s="53"/>
      <c r="CU17" s="54"/>
      <c r="CV17" s="53"/>
      <c r="CW17" s="54"/>
      <c r="CX17" s="53"/>
      <c r="CY17" s="54"/>
      <c r="CZ17" s="53"/>
      <c r="DA17" s="54"/>
      <c r="DB17" s="53"/>
      <c r="DC17" s="54"/>
      <c r="DD17" s="53"/>
      <c r="DE17" s="54"/>
      <c r="DF17" s="53"/>
      <c r="DG17" s="54"/>
      <c r="DH17" s="53"/>
      <c r="DI17" s="54"/>
      <c r="DJ17" s="53"/>
      <c r="DK17" s="54"/>
      <c r="DL17" s="53"/>
      <c r="DM17" s="54"/>
      <c r="DN17" s="53"/>
      <c r="DO17" s="54"/>
      <c r="DP17" s="53"/>
      <c r="DQ17" s="54"/>
      <c r="DR17" s="53"/>
      <c r="DS17" s="54"/>
      <c r="DT17" s="53"/>
      <c r="DU17" s="54"/>
      <c r="DV17" s="57"/>
      <c r="DW17" s="54"/>
      <c r="DX17" s="53"/>
      <c r="DY17" s="54"/>
      <c r="DZ17" s="53"/>
      <c r="EA17" s="59"/>
      <c r="EB17" s="53"/>
      <c r="EC17" s="54"/>
      <c r="ED17" s="53"/>
      <c r="EE17" s="54"/>
      <c r="EF17" s="53"/>
      <c r="EG17" s="54"/>
      <c r="EH17" s="53"/>
      <c r="EI17" s="54">
        <f t="shared" si="2"/>
        <v>0</v>
      </c>
      <c r="EJ17" s="53"/>
      <c r="EK17" s="54"/>
      <c r="EL17" s="60">
        <f t="shared" si="3"/>
        <v>0</v>
      </c>
      <c r="EM17" s="60">
        <f t="shared" si="3"/>
        <v>0</v>
      </c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</row>
    <row r="18" spans="1:265" s="1" customFormat="1" ht="15.75" x14ac:dyDescent="0.25">
      <c r="A18" s="44"/>
      <c r="B18" s="45" t="s">
        <v>173</v>
      </c>
      <c r="C18" s="20"/>
      <c r="D18" s="67" t="s">
        <v>174</v>
      </c>
      <c r="E18" s="48">
        <v>13520</v>
      </c>
      <c r="F18" s="158">
        <v>9.7899999999999991</v>
      </c>
      <c r="G18" s="155">
        <v>1</v>
      </c>
      <c r="H18" s="50">
        <v>1</v>
      </c>
      <c r="I18" s="156"/>
      <c r="J18" s="48">
        <v>1.4</v>
      </c>
      <c r="K18" s="48">
        <v>1.68</v>
      </c>
      <c r="L18" s="48">
        <v>2.23</v>
      </c>
      <c r="M18" s="52">
        <v>2.57</v>
      </c>
      <c r="N18" s="53"/>
      <c r="O18" s="54"/>
      <c r="P18" s="55"/>
      <c r="Q18" s="54"/>
      <c r="R18" s="53"/>
      <c r="S18" s="54"/>
      <c r="T18" s="132"/>
      <c r="U18" s="157">
        <f t="shared" si="4"/>
        <v>0</v>
      </c>
      <c r="V18" s="53"/>
      <c r="W18" s="53"/>
      <c r="X18" s="53"/>
      <c r="Y18" s="54"/>
      <c r="Z18" s="53"/>
      <c r="AA18" s="54"/>
      <c r="AB18" s="53"/>
      <c r="AC18" s="54"/>
      <c r="AD18" s="53"/>
      <c r="AE18" s="54"/>
      <c r="AF18" s="53"/>
      <c r="AG18" s="54"/>
      <c r="AH18" s="53"/>
      <c r="AI18" s="54"/>
      <c r="AJ18" s="53"/>
      <c r="AK18" s="53"/>
      <c r="AL18" s="53"/>
      <c r="AM18" s="54"/>
      <c r="AN18" s="53"/>
      <c r="AO18" s="54"/>
      <c r="AP18" s="53"/>
      <c r="AQ18" s="54"/>
      <c r="AR18" s="53"/>
      <c r="AS18" s="54"/>
      <c r="AT18" s="53"/>
      <c r="AU18" s="54"/>
      <c r="AV18" s="53"/>
      <c r="AW18" s="54"/>
      <c r="AX18" s="53"/>
      <c r="AY18" s="54"/>
      <c r="AZ18" s="53"/>
      <c r="BA18" s="54"/>
      <c r="BB18" s="53"/>
      <c r="BC18" s="54"/>
      <c r="BD18" s="53"/>
      <c r="BE18" s="54"/>
      <c r="BF18" s="53"/>
      <c r="BG18" s="54"/>
      <c r="BH18" s="53"/>
      <c r="BI18" s="54"/>
      <c r="BJ18" s="53"/>
      <c r="BK18" s="54"/>
      <c r="BL18" s="53"/>
      <c r="BM18" s="54"/>
      <c r="BN18" s="53"/>
      <c r="BO18" s="54"/>
      <c r="BP18" s="53"/>
      <c r="BQ18" s="54"/>
      <c r="BR18" s="53"/>
      <c r="BS18" s="54"/>
      <c r="BT18" s="53"/>
      <c r="BU18" s="54"/>
      <c r="BV18" s="53"/>
      <c r="BW18" s="54"/>
      <c r="BX18" s="53"/>
      <c r="BY18" s="54"/>
      <c r="BZ18" s="53"/>
      <c r="CA18" s="54"/>
      <c r="CB18" s="53"/>
      <c r="CC18" s="54"/>
      <c r="CD18" s="53"/>
      <c r="CE18" s="54"/>
      <c r="CF18" s="53"/>
      <c r="CG18" s="54"/>
      <c r="CH18" s="53"/>
      <c r="CI18" s="54"/>
      <c r="CJ18" s="53"/>
      <c r="CK18" s="54"/>
      <c r="CL18" s="53"/>
      <c r="CM18" s="54"/>
      <c r="CN18" s="53"/>
      <c r="CO18" s="54"/>
      <c r="CP18" s="53"/>
      <c r="CQ18" s="54"/>
      <c r="CR18" s="53"/>
      <c r="CS18" s="54"/>
      <c r="CT18" s="53"/>
      <c r="CU18" s="54"/>
      <c r="CV18" s="53"/>
      <c r="CW18" s="54"/>
      <c r="CX18" s="53"/>
      <c r="CY18" s="54"/>
      <c r="CZ18" s="53"/>
      <c r="DA18" s="54"/>
      <c r="DB18" s="53"/>
      <c r="DC18" s="54"/>
      <c r="DD18" s="53"/>
      <c r="DE18" s="54"/>
      <c r="DF18" s="53"/>
      <c r="DG18" s="54"/>
      <c r="DH18" s="53"/>
      <c r="DI18" s="54"/>
      <c r="DJ18" s="53"/>
      <c r="DK18" s="54"/>
      <c r="DL18" s="53"/>
      <c r="DM18" s="54"/>
      <c r="DN18" s="53"/>
      <c r="DO18" s="54"/>
      <c r="DP18" s="53"/>
      <c r="DQ18" s="54"/>
      <c r="DR18" s="53"/>
      <c r="DS18" s="54"/>
      <c r="DT18" s="53"/>
      <c r="DU18" s="54"/>
      <c r="DV18" s="57"/>
      <c r="DW18" s="54"/>
      <c r="DX18" s="53"/>
      <c r="DY18" s="54"/>
      <c r="DZ18" s="53"/>
      <c r="EA18" s="59"/>
      <c r="EB18" s="53"/>
      <c r="EC18" s="54"/>
      <c r="ED18" s="53"/>
      <c r="EE18" s="54"/>
      <c r="EF18" s="53"/>
      <c r="EG18" s="54"/>
      <c r="EH18" s="53"/>
      <c r="EI18" s="54">
        <f t="shared" si="2"/>
        <v>0</v>
      </c>
      <c r="EJ18" s="53"/>
      <c r="EK18" s="54"/>
      <c r="EL18" s="60">
        <f t="shared" si="3"/>
        <v>0</v>
      </c>
      <c r="EM18" s="60">
        <f t="shared" si="3"/>
        <v>0</v>
      </c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</row>
    <row r="19" spans="1:265" s="1" customFormat="1" ht="15.75" x14ac:dyDescent="0.25">
      <c r="A19" s="44"/>
      <c r="B19" s="45" t="s">
        <v>175</v>
      </c>
      <c r="C19" s="20"/>
      <c r="D19" s="67" t="s">
        <v>176</v>
      </c>
      <c r="E19" s="48">
        <v>13520</v>
      </c>
      <c r="F19" s="158">
        <v>9.7899999999999991</v>
      </c>
      <c r="G19" s="155">
        <v>0.6</v>
      </c>
      <c r="H19" s="50">
        <v>1</v>
      </c>
      <c r="I19" s="156"/>
      <c r="J19" s="48">
        <v>1.4</v>
      </c>
      <c r="K19" s="48">
        <v>1.68</v>
      </c>
      <c r="L19" s="48">
        <v>2.23</v>
      </c>
      <c r="M19" s="52">
        <v>2.57</v>
      </c>
      <c r="N19" s="53"/>
      <c r="O19" s="54"/>
      <c r="P19" s="55"/>
      <c r="Q19" s="54"/>
      <c r="R19" s="53"/>
      <c r="S19" s="54"/>
      <c r="T19" s="132"/>
      <c r="U19" s="157">
        <f t="shared" si="4"/>
        <v>0</v>
      </c>
      <c r="V19" s="53"/>
      <c r="W19" s="53"/>
      <c r="X19" s="53"/>
      <c r="Y19" s="54"/>
      <c r="Z19" s="53"/>
      <c r="AA19" s="54"/>
      <c r="AB19" s="53"/>
      <c r="AC19" s="54"/>
      <c r="AD19" s="53"/>
      <c r="AE19" s="54"/>
      <c r="AF19" s="53"/>
      <c r="AG19" s="54"/>
      <c r="AH19" s="53"/>
      <c r="AI19" s="54"/>
      <c r="AJ19" s="53"/>
      <c r="AK19" s="53"/>
      <c r="AL19" s="53"/>
      <c r="AM19" s="54"/>
      <c r="AN19" s="53"/>
      <c r="AO19" s="54"/>
      <c r="AP19" s="53"/>
      <c r="AQ19" s="54"/>
      <c r="AR19" s="53"/>
      <c r="AS19" s="54"/>
      <c r="AT19" s="53"/>
      <c r="AU19" s="54"/>
      <c r="AV19" s="53"/>
      <c r="AW19" s="54"/>
      <c r="AX19" s="53"/>
      <c r="AY19" s="54"/>
      <c r="AZ19" s="53"/>
      <c r="BA19" s="54"/>
      <c r="BB19" s="53"/>
      <c r="BC19" s="54"/>
      <c r="BD19" s="53"/>
      <c r="BE19" s="54"/>
      <c r="BF19" s="53"/>
      <c r="BG19" s="54"/>
      <c r="BH19" s="53"/>
      <c r="BI19" s="54"/>
      <c r="BJ19" s="53"/>
      <c r="BK19" s="54"/>
      <c r="BL19" s="53"/>
      <c r="BM19" s="54"/>
      <c r="BN19" s="53"/>
      <c r="BO19" s="54"/>
      <c r="BP19" s="53"/>
      <c r="BQ19" s="54"/>
      <c r="BR19" s="53"/>
      <c r="BS19" s="54"/>
      <c r="BT19" s="53"/>
      <c r="BU19" s="54"/>
      <c r="BV19" s="53"/>
      <c r="BW19" s="54"/>
      <c r="BX19" s="53"/>
      <c r="BY19" s="54"/>
      <c r="BZ19" s="53"/>
      <c r="CA19" s="54"/>
      <c r="CB19" s="53"/>
      <c r="CC19" s="54"/>
      <c r="CD19" s="53"/>
      <c r="CE19" s="54"/>
      <c r="CF19" s="53"/>
      <c r="CG19" s="54"/>
      <c r="CH19" s="53"/>
      <c r="CI19" s="54"/>
      <c r="CJ19" s="53"/>
      <c r="CK19" s="54"/>
      <c r="CL19" s="53"/>
      <c r="CM19" s="54"/>
      <c r="CN19" s="53"/>
      <c r="CO19" s="54"/>
      <c r="CP19" s="53"/>
      <c r="CQ19" s="54"/>
      <c r="CR19" s="53"/>
      <c r="CS19" s="54"/>
      <c r="CT19" s="53"/>
      <c r="CU19" s="54"/>
      <c r="CV19" s="53"/>
      <c r="CW19" s="54"/>
      <c r="CX19" s="53"/>
      <c r="CY19" s="54"/>
      <c r="CZ19" s="53"/>
      <c r="DA19" s="54"/>
      <c r="DB19" s="53"/>
      <c r="DC19" s="54"/>
      <c r="DD19" s="53"/>
      <c r="DE19" s="54"/>
      <c r="DF19" s="53"/>
      <c r="DG19" s="54"/>
      <c r="DH19" s="53"/>
      <c r="DI19" s="54"/>
      <c r="DJ19" s="53"/>
      <c r="DK19" s="54"/>
      <c r="DL19" s="53"/>
      <c r="DM19" s="54"/>
      <c r="DN19" s="53"/>
      <c r="DO19" s="54"/>
      <c r="DP19" s="53"/>
      <c r="DQ19" s="54"/>
      <c r="DR19" s="53"/>
      <c r="DS19" s="54"/>
      <c r="DT19" s="53"/>
      <c r="DU19" s="54"/>
      <c r="DV19" s="57"/>
      <c r="DW19" s="54"/>
      <c r="DX19" s="53"/>
      <c r="DY19" s="54"/>
      <c r="DZ19" s="53"/>
      <c r="EA19" s="59"/>
      <c r="EB19" s="53"/>
      <c r="EC19" s="54"/>
      <c r="ED19" s="53"/>
      <c r="EE19" s="54"/>
      <c r="EF19" s="53"/>
      <c r="EG19" s="54"/>
      <c r="EH19" s="53"/>
      <c r="EI19" s="54">
        <f t="shared" si="2"/>
        <v>0</v>
      </c>
      <c r="EJ19" s="53"/>
      <c r="EK19" s="54"/>
      <c r="EL19" s="60">
        <f t="shared" si="3"/>
        <v>0</v>
      </c>
      <c r="EM19" s="60">
        <f t="shared" si="3"/>
        <v>0</v>
      </c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</row>
    <row r="20" spans="1:265" s="1" customFormat="1" ht="15.75" x14ac:dyDescent="0.25">
      <c r="A20" s="44"/>
      <c r="B20" s="45" t="s">
        <v>177</v>
      </c>
      <c r="C20" s="20"/>
      <c r="D20" s="67" t="s">
        <v>178</v>
      </c>
      <c r="E20" s="48">
        <v>13520</v>
      </c>
      <c r="F20" s="160">
        <v>9.7899999999999991</v>
      </c>
      <c r="G20" s="155">
        <v>0.6</v>
      </c>
      <c r="H20" s="50">
        <v>1</v>
      </c>
      <c r="I20" s="156"/>
      <c r="J20" s="48">
        <v>1.4</v>
      </c>
      <c r="K20" s="48">
        <v>1.68</v>
      </c>
      <c r="L20" s="48">
        <v>2.23</v>
      </c>
      <c r="M20" s="52">
        <v>2.57</v>
      </c>
      <c r="N20" s="53"/>
      <c r="O20" s="54"/>
      <c r="P20" s="55"/>
      <c r="Q20" s="54"/>
      <c r="R20" s="53"/>
      <c r="S20" s="54"/>
      <c r="T20" s="132"/>
      <c r="U20" s="157">
        <f t="shared" si="4"/>
        <v>0</v>
      </c>
      <c r="V20" s="53"/>
      <c r="W20" s="53"/>
      <c r="X20" s="53"/>
      <c r="Y20" s="54"/>
      <c r="Z20" s="53"/>
      <c r="AA20" s="54"/>
      <c r="AB20" s="53"/>
      <c r="AC20" s="54"/>
      <c r="AD20" s="53"/>
      <c r="AE20" s="54"/>
      <c r="AF20" s="53"/>
      <c r="AG20" s="54"/>
      <c r="AH20" s="53"/>
      <c r="AI20" s="54"/>
      <c r="AJ20" s="53"/>
      <c r="AK20" s="53"/>
      <c r="AL20" s="53"/>
      <c r="AM20" s="54"/>
      <c r="AN20" s="53"/>
      <c r="AO20" s="54"/>
      <c r="AP20" s="53"/>
      <c r="AQ20" s="54"/>
      <c r="AR20" s="53"/>
      <c r="AS20" s="54"/>
      <c r="AT20" s="53"/>
      <c r="AU20" s="54"/>
      <c r="AV20" s="53"/>
      <c r="AW20" s="54"/>
      <c r="AX20" s="53"/>
      <c r="AY20" s="54"/>
      <c r="AZ20" s="53"/>
      <c r="BA20" s="54"/>
      <c r="BB20" s="53"/>
      <c r="BC20" s="54"/>
      <c r="BD20" s="53"/>
      <c r="BE20" s="54"/>
      <c r="BF20" s="53"/>
      <c r="BG20" s="54"/>
      <c r="BH20" s="53"/>
      <c r="BI20" s="54"/>
      <c r="BJ20" s="53"/>
      <c r="BK20" s="54"/>
      <c r="BL20" s="53"/>
      <c r="BM20" s="54"/>
      <c r="BN20" s="53"/>
      <c r="BO20" s="54"/>
      <c r="BP20" s="53"/>
      <c r="BQ20" s="54"/>
      <c r="BR20" s="53"/>
      <c r="BS20" s="54"/>
      <c r="BT20" s="53"/>
      <c r="BU20" s="54"/>
      <c r="BV20" s="53"/>
      <c r="BW20" s="54"/>
      <c r="BX20" s="53"/>
      <c r="BY20" s="54"/>
      <c r="BZ20" s="53"/>
      <c r="CA20" s="54"/>
      <c r="CB20" s="53"/>
      <c r="CC20" s="54"/>
      <c r="CD20" s="53"/>
      <c r="CE20" s="54"/>
      <c r="CF20" s="53"/>
      <c r="CG20" s="54"/>
      <c r="CH20" s="53"/>
      <c r="CI20" s="54"/>
      <c r="CJ20" s="53"/>
      <c r="CK20" s="54"/>
      <c r="CL20" s="53"/>
      <c r="CM20" s="54"/>
      <c r="CN20" s="53"/>
      <c r="CO20" s="54"/>
      <c r="CP20" s="53"/>
      <c r="CQ20" s="54"/>
      <c r="CR20" s="53"/>
      <c r="CS20" s="54"/>
      <c r="CT20" s="53"/>
      <c r="CU20" s="54"/>
      <c r="CV20" s="53"/>
      <c r="CW20" s="54"/>
      <c r="CX20" s="53"/>
      <c r="CY20" s="54"/>
      <c r="CZ20" s="53"/>
      <c r="DA20" s="54"/>
      <c r="DB20" s="53"/>
      <c r="DC20" s="54"/>
      <c r="DD20" s="53"/>
      <c r="DE20" s="54"/>
      <c r="DF20" s="53"/>
      <c r="DG20" s="54"/>
      <c r="DH20" s="53"/>
      <c r="DI20" s="54"/>
      <c r="DJ20" s="53"/>
      <c r="DK20" s="54"/>
      <c r="DL20" s="53"/>
      <c r="DM20" s="54"/>
      <c r="DN20" s="53"/>
      <c r="DO20" s="54"/>
      <c r="DP20" s="53"/>
      <c r="DQ20" s="54"/>
      <c r="DR20" s="53"/>
      <c r="DS20" s="54"/>
      <c r="DT20" s="53"/>
      <c r="DU20" s="54"/>
      <c r="DV20" s="57"/>
      <c r="DW20" s="54"/>
      <c r="DX20" s="53"/>
      <c r="DY20" s="54"/>
      <c r="DZ20" s="53"/>
      <c r="EA20" s="59"/>
      <c r="EB20" s="53"/>
      <c r="EC20" s="54"/>
      <c r="ED20" s="53"/>
      <c r="EE20" s="54"/>
      <c r="EF20" s="53"/>
      <c r="EG20" s="54"/>
      <c r="EH20" s="53"/>
      <c r="EI20" s="54">
        <f t="shared" si="2"/>
        <v>0</v>
      </c>
      <c r="EJ20" s="53"/>
      <c r="EK20" s="54"/>
      <c r="EL20" s="60">
        <f t="shared" si="3"/>
        <v>0</v>
      </c>
      <c r="EM20" s="60">
        <f t="shared" si="3"/>
        <v>0</v>
      </c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  <c r="IW20" s="5"/>
      <c r="IX20" s="5"/>
      <c r="IY20" s="5"/>
      <c r="IZ20" s="5"/>
      <c r="JA20" s="5"/>
      <c r="JB20" s="5"/>
      <c r="JC20" s="5"/>
      <c r="JD20" s="5"/>
      <c r="JE20" s="5"/>
    </row>
    <row r="21" spans="1:265" s="1" customFormat="1" ht="30" x14ac:dyDescent="0.25">
      <c r="A21" s="44"/>
      <c r="B21" s="45" t="s">
        <v>179</v>
      </c>
      <c r="C21" s="20"/>
      <c r="D21" s="67" t="s">
        <v>180</v>
      </c>
      <c r="E21" s="48">
        <v>13520</v>
      </c>
      <c r="F21" s="160">
        <v>9.7899999999999991</v>
      </c>
      <c r="G21" s="155">
        <v>0.19</v>
      </c>
      <c r="H21" s="50">
        <v>1</v>
      </c>
      <c r="I21" s="156"/>
      <c r="J21" s="48">
        <v>1.4</v>
      </c>
      <c r="K21" s="48">
        <v>1.68</v>
      </c>
      <c r="L21" s="48">
        <v>2.23</v>
      </c>
      <c r="M21" s="52">
        <v>2.57</v>
      </c>
      <c r="N21" s="53"/>
      <c r="O21" s="54"/>
      <c r="P21" s="55"/>
      <c r="Q21" s="54"/>
      <c r="R21" s="53"/>
      <c r="S21" s="54"/>
      <c r="T21" s="132"/>
      <c r="U21" s="157">
        <f>SUM(T21*E21*F21*G21*J21*$U$8)</f>
        <v>0</v>
      </c>
      <c r="V21" s="53"/>
      <c r="W21" s="53"/>
      <c r="X21" s="53"/>
      <c r="Y21" s="54"/>
      <c r="Z21" s="53"/>
      <c r="AA21" s="54"/>
      <c r="AB21" s="53"/>
      <c r="AC21" s="54"/>
      <c r="AD21" s="53"/>
      <c r="AE21" s="54"/>
      <c r="AF21" s="53"/>
      <c r="AG21" s="54"/>
      <c r="AH21" s="53"/>
      <c r="AI21" s="54"/>
      <c r="AJ21" s="53"/>
      <c r="AK21" s="53"/>
      <c r="AL21" s="53"/>
      <c r="AM21" s="54"/>
      <c r="AN21" s="53"/>
      <c r="AO21" s="54"/>
      <c r="AP21" s="53"/>
      <c r="AQ21" s="54"/>
      <c r="AR21" s="53"/>
      <c r="AS21" s="54"/>
      <c r="AT21" s="53"/>
      <c r="AU21" s="54"/>
      <c r="AV21" s="53"/>
      <c r="AW21" s="54"/>
      <c r="AX21" s="53"/>
      <c r="AY21" s="54"/>
      <c r="AZ21" s="53"/>
      <c r="BA21" s="54"/>
      <c r="BB21" s="53"/>
      <c r="BC21" s="54"/>
      <c r="BD21" s="53"/>
      <c r="BE21" s="54"/>
      <c r="BF21" s="53"/>
      <c r="BG21" s="54"/>
      <c r="BH21" s="53"/>
      <c r="BI21" s="54"/>
      <c r="BJ21" s="53"/>
      <c r="BK21" s="54"/>
      <c r="BL21" s="53"/>
      <c r="BM21" s="54"/>
      <c r="BN21" s="53"/>
      <c r="BO21" s="54"/>
      <c r="BP21" s="53"/>
      <c r="BQ21" s="54"/>
      <c r="BR21" s="53"/>
      <c r="BS21" s="54"/>
      <c r="BT21" s="53"/>
      <c r="BU21" s="54"/>
      <c r="BV21" s="53"/>
      <c r="BW21" s="54"/>
      <c r="BX21" s="53"/>
      <c r="BY21" s="54"/>
      <c r="BZ21" s="53"/>
      <c r="CA21" s="54"/>
      <c r="CB21" s="53"/>
      <c r="CC21" s="54"/>
      <c r="CD21" s="53"/>
      <c r="CE21" s="54"/>
      <c r="CF21" s="53"/>
      <c r="CG21" s="54"/>
      <c r="CH21" s="53"/>
      <c r="CI21" s="54"/>
      <c r="CJ21" s="53"/>
      <c r="CK21" s="54"/>
      <c r="CL21" s="53"/>
      <c r="CM21" s="54"/>
      <c r="CN21" s="53"/>
      <c r="CO21" s="54"/>
      <c r="CP21" s="53"/>
      <c r="CQ21" s="54"/>
      <c r="CR21" s="53"/>
      <c r="CS21" s="54"/>
      <c r="CT21" s="53"/>
      <c r="CU21" s="54"/>
      <c r="CV21" s="53"/>
      <c r="CW21" s="54"/>
      <c r="CX21" s="53"/>
      <c r="CY21" s="54"/>
      <c r="CZ21" s="53"/>
      <c r="DA21" s="54"/>
      <c r="DB21" s="53"/>
      <c r="DC21" s="54"/>
      <c r="DD21" s="53"/>
      <c r="DE21" s="54"/>
      <c r="DF21" s="53"/>
      <c r="DG21" s="54"/>
      <c r="DH21" s="53"/>
      <c r="DI21" s="54"/>
      <c r="DJ21" s="53"/>
      <c r="DK21" s="54"/>
      <c r="DL21" s="53"/>
      <c r="DM21" s="54"/>
      <c r="DN21" s="53"/>
      <c r="DO21" s="54"/>
      <c r="DP21" s="53"/>
      <c r="DQ21" s="54"/>
      <c r="DR21" s="53"/>
      <c r="DS21" s="54"/>
      <c r="DT21" s="53"/>
      <c r="DU21" s="54"/>
      <c r="DV21" s="57"/>
      <c r="DW21" s="54"/>
      <c r="DX21" s="53"/>
      <c r="DY21" s="54"/>
      <c r="DZ21" s="53"/>
      <c r="EA21" s="59"/>
      <c r="EB21" s="53"/>
      <c r="EC21" s="54"/>
      <c r="ED21" s="53"/>
      <c r="EE21" s="54"/>
      <c r="EF21" s="53"/>
      <c r="EG21" s="54"/>
      <c r="EH21" s="53"/>
      <c r="EI21" s="54">
        <f t="shared" si="2"/>
        <v>0</v>
      </c>
      <c r="EJ21" s="53"/>
      <c r="EK21" s="54"/>
      <c r="EL21" s="60">
        <f t="shared" si="3"/>
        <v>0</v>
      </c>
      <c r="EM21" s="60">
        <f t="shared" si="3"/>
        <v>0</v>
      </c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</row>
    <row r="22" spans="1:265" s="69" customFormat="1" ht="30" x14ac:dyDescent="0.25">
      <c r="A22" s="44"/>
      <c r="B22" s="45">
        <v>6</v>
      </c>
      <c r="C22" s="152" t="s">
        <v>181</v>
      </c>
      <c r="D22" s="47" t="s">
        <v>182</v>
      </c>
      <c r="E22" s="48">
        <v>13520</v>
      </c>
      <c r="F22" s="48">
        <v>0.33</v>
      </c>
      <c r="G22" s="48"/>
      <c r="H22" s="50">
        <v>1</v>
      </c>
      <c r="I22" s="51"/>
      <c r="J22" s="48">
        <v>1.4</v>
      </c>
      <c r="K22" s="48">
        <v>1.68</v>
      </c>
      <c r="L22" s="48">
        <v>2.23</v>
      </c>
      <c r="M22" s="52">
        <v>2.57</v>
      </c>
      <c r="N22" s="53"/>
      <c r="O22" s="54">
        <f>N22*E22*F22*H22*J22*$O$8</f>
        <v>0</v>
      </c>
      <c r="P22" s="55"/>
      <c r="Q22" s="54">
        <f>P22*E22*F22*H22*J22*$Q$8</f>
        <v>0</v>
      </c>
      <c r="R22" s="53"/>
      <c r="S22" s="54">
        <f>R22*E22*F22*H22*J22*$S$8</f>
        <v>0</v>
      </c>
      <c r="T22" s="53"/>
      <c r="U22" s="54">
        <f>SUM(T22*$E22*$F22*$H22*$J22*$U$8)</f>
        <v>0</v>
      </c>
      <c r="V22" s="53"/>
      <c r="W22" s="53">
        <f>SUM(V22*E22*F22*H22*J22*$W$8)</f>
        <v>0</v>
      </c>
      <c r="X22" s="53"/>
      <c r="Y22" s="54">
        <f>SUM(X22*E22*F22*H22*J22*$Y$8)</f>
        <v>0</v>
      </c>
      <c r="Z22" s="53"/>
      <c r="AA22" s="54">
        <f>SUM(Z22*E22*F22*H22*J22*$AA$8)</f>
        <v>0</v>
      </c>
      <c r="AB22" s="53"/>
      <c r="AC22" s="54">
        <f>SUM(AB22*E22*F22*H22*J22*$AC$8)</f>
        <v>0</v>
      </c>
      <c r="AD22" s="53"/>
      <c r="AE22" s="54">
        <f>SUM(AD22*E22*F22*H22*K22*$AE$8)</f>
        <v>0</v>
      </c>
      <c r="AF22" s="53"/>
      <c r="AG22" s="54">
        <f>SUM(AF22*E22*F22*H22*K22*$AG$8)</f>
        <v>0</v>
      </c>
      <c r="AH22" s="53"/>
      <c r="AI22" s="54">
        <f>SUM(AH22*E22*F22*H22*J22*$AI$8)</f>
        <v>0</v>
      </c>
      <c r="AJ22" s="53"/>
      <c r="AK22" s="53">
        <f>SUM(AJ22*E22*F22*H22*J22*$AK$8)</f>
        <v>0</v>
      </c>
      <c r="AL22" s="53"/>
      <c r="AM22" s="54">
        <f>SUM(AL22*E22*F22*H22*J22*$AM$8)</f>
        <v>0</v>
      </c>
      <c r="AN22" s="68"/>
      <c r="AO22" s="54">
        <f>SUM(AN22*E22*F22*H22*J22*$AO$8)</f>
        <v>0</v>
      </c>
      <c r="AP22" s="53">
        <v>8</v>
      </c>
      <c r="AQ22" s="54">
        <f>SUM(E22*F22*H22*J22*AP22*$AQ$8)</f>
        <v>49969.919999999998</v>
      </c>
      <c r="AR22" s="53"/>
      <c r="AS22" s="54">
        <f>SUM(AR22*E22*F22*H22*J22*$AS$8)</f>
        <v>0</v>
      </c>
      <c r="AT22" s="53"/>
      <c r="AU22" s="54">
        <f>SUM(AT22*E22*F22*H22*J22*$AU$8)</f>
        <v>0</v>
      </c>
      <c r="AV22" s="53"/>
      <c r="AW22" s="54">
        <f>SUM(AV22*E22*F22*H22*J22*$AW$8)</f>
        <v>0</v>
      </c>
      <c r="AX22" s="53"/>
      <c r="AY22" s="54">
        <f>SUM(AX22*E22*F22*H22*J22*$AY$8)</f>
        <v>0</v>
      </c>
      <c r="AZ22" s="53"/>
      <c r="BA22" s="54">
        <f>SUM(AZ22*E22*F22*H22*J22*$BA$8)</f>
        <v>0</v>
      </c>
      <c r="BB22" s="53"/>
      <c r="BC22" s="54">
        <f>SUM(BB22*E22*F22*H22*J22*$BC$8)</f>
        <v>0</v>
      </c>
      <c r="BD22" s="53"/>
      <c r="BE22" s="54">
        <f>SUM(BD22*E22*F22*H22*J22*$BE$8)</f>
        <v>0</v>
      </c>
      <c r="BF22" s="53"/>
      <c r="BG22" s="54">
        <f>BF22*E22*F22*H22*J22*$BG$8</f>
        <v>0</v>
      </c>
      <c r="BH22" s="53"/>
      <c r="BI22" s="54">
        <f>BH22*E22*F22*H22*J22*$BI$8</f>
        <v>0</v>
      </c>
      <c r="BJ22" s="53"/>
      <c r="BK22" s="54">
        <f>BJ22*E22*F22*H22*J22*$BK$8</f>
        <v>0</v>
      </c>
      <c r="BL22" s="53"/>
      <c r="BM22" s="54">
        <f>SUM(BL22*E22*F22*H22*J22*$BM$8)</f>
        <v>0</v>
      </c>
      <c r="BN22" s="53"/>
      <c r="BO22" s="54">
        <f>SUM(BN22*E22*F22*H22*J22*$BO$8)</f>
        <v>0</v>
      </c>
      <c r="BP22" s="53"/>
      <c r="BQ22" s="54">
        <f>SUM(BP22*E22*F22*H22*J22*$BQ$8)</f>
        <v>0</v>
      </c>
      <c r="BR22" s="53"/>
      <c r="BS22" s="54">
        <f>SUM(BR22*E22*F22*H22*J22*$BS$8)</f>
        <v>0</v>
      </c>
      <c r="BT22" s="53"/>
      <c r="BU22" s="54">
        <f>SUM(BT22*E22*F22*H22*J22*$BU$8)</f>
        <v>0</v>
      </c>
      <c r="BV22" s="53"/>
      <c r="BW22" s="54">
        <f>BV22*E22*F22*H22*J22*$BW$8</f>
        <v>0</v>
      </c>
      <c r="BX22" s="53"/>
      <c r="BY22" s="54">
        <f>SUM(BX22*E22*F22*H22*J22*$BY$8)</f>
        <v>0</v>
      </c>
      <c r="BZ22" s="53"/>
      <c r="CA22" s="54">
        <f>SUM(BZ22*E22*F22*H22*J22*$CA$8)</f>
        <v>0</v>
      </c>
      <c r="CB22" s="53"/>
      <c r="CC22" s="54">
        <f>SUM(CB22*E22*F22*H22*J22*$CC$8)</f>
        <v>0</v>
      </c>
      <c r="CD22" s="53"/>
      <c r="CE22" s="54">
        <f>SUM(CD22*E22*F22*H22*J22*$CE$8)</f>
        <v>0</v>
      </c>
      <c r="CF22" s="53"/>
      <c r="CG22" s="54">
        <f>CF22*E22*F22*H22*J22*$CG$8</f>
        <v>0</v>
      </c>
      <c r="CH22" s="53"/>
      <c r="CI22" s="54">
        <f>SUM(CH22*E22*F22*H22*J22*$CI$8)</f>
        <v>0</v>
      </c>
      <c r="CJ22" s="53"/>
      <c r="CK22" s="54">
        <f>SUM(CJ22*E22*F22*H22*K22*$CK$8)</f>
        <v>0</v>
      </c>
      <c r="CL22" s="53"/>
      <c r="CM22" s="54">
        <f>SUM(CL22*E22*F22*H22*K22*$CM$8)</f>
        <v>0</v>
      </c>
      <c r="CN22" s="53"/>
      <c r="CO22" s="54">
        <f>SUM(CN22*E22*F22*H22*K22*$CO$8)</f>
        <v>0</v>
      </c>
      <c r="CP22" s="53"/>
      <c r="CQ22" s="54">
        <f>SUM(CP22*E22*F22*H22*K22*$CQ$8)</f>
        <v>0</v>
      </c>
      <c r="CR22" s="53"/>
      <c r="CS22" s="54">
        <f>SUM(CR22*E22*F22*H22*K22*$CS$8)</f>
        <v>0</v>
      </c>
      <c r="CT22" s="53"/>
      <c r="CU22" s="54">
        <f>SUM(CT22*E22*F22*H22*K22*$CU$8)</f>
        <v>0</v>
      </c>
      <c r="CV22" s="53"/>
      <c r="CW22" s="54">
        <f>SUM(CV22*E22*F22*H22*K22*$CW$8)</f>
        <v>0</v>
      </c>
      <c r="CX22" s="53"/>
      <c r="CY22" s="54">
        <f>SUM(CX22*E22*F22*H22*K22*$CY$8)</f>
        <v>0</v>
      </c>
      <c r="CZ22" s="53"/>
      <c r="DA22" s="54">
        <f>SUM(CZ22*E22*F22*H22*K22*$DA$8)</f>
        <v>0</v>
      </c>
      <c r="DB22" s="53"/>
      <c r="DC22" s="54">
        <f>SUM(DB22*E22*F22*H22*K22*$DC$8)</f>
        <v>0</v>
      </c>
      <c r="DD22" s="53"/>
      <c r="DE22" s="54">
        <f>SUM(DD22*E22*F22*H22*K22*$DE$8)</f>
        <v>0</v>
      </c>
      <c r="DF22" s="53"/>
      <c r="DG22" s="54">
        <f>SUM(DF22*E22*F22*H22*K22*$DG$8)</f>
        <v>0</v>
      </c>
      <c r="DH22" s="53"/>
      <c r="DI22" s="54">
        <f>SUM(DH22*E22*F22*H22*K22*$DI$8)</f>
        <v>0</v>
      </c>
      <c r="DJ22" s="53"/>
      <c r="DK22" s="54">
        <f>SUM(DJ22*E22*F22*H22*K22*$DK$8)</f>
        <v>0</v>
      </c>
      <c r="DL22" s="53"/>
      <c r="DM22" s="54">
        <f>SUM(DL22*E22*F22*H22*K22*$DM$8)</f>
        <v>0</v>
      </c>
      <c r="DN22" s="53"/>
      <c r="DO22" s="54">
        <f>DN22*E22*F22*H22*K22*$DO$8</f>
        <v>0</v>
      </c>
      <c r="DP22" s="53"/>
      <c r="DQ22" s="54">
        <f>SUM(DP22*E22*F22*H22*K22*$DQ$8)</f>
        <v>0</v>
      </c>
      <c r="DR22" s="53"/>
      <c r="DS22" s="54">
        <f>SUM(DR22*E22*F22*H22*K22*$DS$8)</f>
        <v>0</v>
      </c>
      <c r="DT22" s="53"/>
      <c r="DU22" s="54">
        <f>SUM(DT22*E22*F22*H22*L22*$DU$8)</f>
        <v>0</v>
      </c>
      <c r="DV22" s="57"/>
      <c r="DW22" s="54">
        <f>SUM(DV22*E22*F22*H22*M22*$DW$8)</f>
        <v>0</v>
      </c>
      <c r="DX22" s="68"/>
      <c r="DY22" s="54">
        <f>SUM(DX22*E22*F22*H22*J22*$DY$8)</f>
        <v>0</v>
      </c>
      <c r="DZ22" s="53"/>
      <c r="EA22" s="59">
        <f>SUM(DZ22*E22*F22*H22*J22*$EA$8)</f>
        <v>0</v>
      </c>
      <c r="EB22" s="53"/>
      <c r="EC22" s="54">
        <f>SUM(EB22*E22*F22*H22*J22*$EC$8)</f>
        <v>0</v>
      </c>
      <c r="ED22" s="53"/>
      <c r="EE22" s="54">
        <f>SUM(ED22*E22*F22*H22*J22*$EE$8)</f>
        <v>0</v>
      </c>
      <c r="EF22" s="53"/>
      <c r="EG22" s="54">
        <f>EF22*E22*F22*H22*J22*$EG$8</f>
        <v>0</v>
      </c>
      <c r="EH22" s="53"/>
      <c r="EI22" s="54">
        <f t="shared" si="2"/>
        <v>0</v>
      </c>
      <c r="EJ22" s="53"/>
      <c r="EK22" s="54"/>
      <c r="EL22" s="60">
        <f t="shared" si="3"/>
        <v>8</v>
      </c>
      <c r="EM22" s="60">
        <f t="shared" si="3"/>
        <v>49969.919999999998</v>
      </c>
      <c r="EN22" s="1">
        <f>EL22*H22</f>
        <v>8</v>
      </c>
      <c r="EQ22" s="199"/>
      <c r="ER22" s="199"/>
      <c r="ES22" s="199"/>
      <c r="ET22" s="199"/>
      <c r="EU22" s="199"/>
      <c r="EV22" s="199"/>
      <c r="EW22" s="199"/>
      <c r="EX22" s="199"/>
      <c r="EY22" s="199"/>
      <c r="EZ22" s="199"/>
      <c r="FA22" s="199"/>
      <c r="FB22" s="199"/>
      <c r="FC22" s="199"/>
      <c r="FD22" s="199"/>
      <c r="FE22" s="199"/>
      <c r="FF22" s="199"/>
      <c r="FG22" s="199"/>
      <c r="FH22" s="199"/>
      <c r="FI22" s="199"/>
      <c r="FJ22" s="199"/>
      <c r="FK22" s="199"/>
      <c r="FL22" s="199"/>
      <c r="FM22" s="199"/>
      <c r="FN22" s="199"/>
      <c r="FO22" s="199"/>
      <c r="FP22" s="199"/>
      <c r="FQ22" s="199"/>
      <c r="FR22" s="199"/>
      <c r="FS22" s="199"/>
      <c r="FT22" s="199"/>
      <c r="FU22" s="199"/>
      <c r="FV22" s="199"/>
      <c r="FW22" s="199"/>
      <c r="FX22" s="199"/>
      <c r="FY22" s="199"/>
      <c r="FZ22" s="199"/>
      <c r="GA22" s="199"/>
      <c r="GB22" s="199"/>
      <c r="GC22" s="199"/>
      <c r="GD22" s="199"/>
      <c r="GE22" s="199"/>
      <c r="GF22" s="199"/>
      <c r="GG22" s="199"/>
      <c r="GH22" s="199"/>
      <c r="GI22" s="199"/>
      <c r="GJ22" s="199"/>
      <c r="GK22" s="199"/>
      <c r="GL22" s="199"/>
      <c r="GM22" s="199"/>
      <c r="GN22" s="199"/>
      <c r="GO22" s="199"/>
      <c r="GP22" s="199"/>
      <c r="GQ22" s="199"/>
      <c r="GR22" s="199"/>
      <c r="GS22" s="199"/>
      <c r="GT22" s="199"/>
      <c r="GU22" s="199"/>
      <c r="GV22" s="199"/>
      <c r="GW22" s="199"/>
      <c r="GX22" s="199"/>
      <c r="GY22" s="199"/>
      <c r="GZ22" s="199"/>
      <c r="HA22" s="199"/>
      <c r="HB22" s="199"/>
      <c r="HC22" s="199"/>
      <c r="HD22" s="199"/>
      <c r="HE22" s="199"/>
      <c r="HF22" s="199"/>
      <c r="HG22" s="199"/>
      <c r="HH22" s="199"/>
      <c r="HI22" s="199"/>
      <c r="HJ22" s="199"/>
      <c r="HK22" s="199"/>
      <c r="HL22" s="199"/>
      <c r="HM22" s="199"/>
      <c r="HN22" s="199"/>
      <c r="HO22" s="199"/>
      <c r="HP22" s="199"/>
      <c r="HQ22" s="199"/>
      <c r="HR22" s="199"/>
      <c r="HS22" s="199"/>
      <c r="HT22" s="199"/>
      <c r="HU22" s="199"/>
      <c r="HV22" s="199"/>
      <c r="HW22" s="199"/>
      <c r="HX22" s="199"/>
      <c r="HY22" s="199"/>
      <c r="HZ22" s="199"/>
      <c r="IA22" s="199"/>
      <c r="IB22" s="199"/>
      <c r="IC22" s="199"/>
      <c r="ID22" s="199"/>
      <c r="IE22" s="199"/>
      <c r="IF22" s="199"/>
      <c r="IG22" s="199"/>
      <c r="IH22" s="199"/>
      <c r="II22" s="199"/>
      <c r="IJ22" s="199"/>
      <c r="IK22" s="199"/>
      <c r="IL22" s="199"/>
      <c r="IM22" s="199"/>
      <c r="IN22" s="199"/>
      <c r="IO22" s="199"/>
      <c r="IP22" s="199"/>
      <c r="IQ22" s="199"/>
      <c r="IR22" s="199"/>
      <c r="IS22" s="199"/>
      <c r="IT22" s="199"/>
      <c r="IU22" s="199"/>
      <c r="IV22" s="199"/>
      <c r="IW22" s="199"/>
      <c r="IX22" s="199"/>
      <c r="IY22" s="199"/>
      <c r="IZ22" s="199"/>
      <c r="JA22" s="199"/>
      <c r="JB22" s="199"/>
      <c r="JC22" s="199"/>
      <c r="JD22" s="199"/>
      <c r="JE22" s="199"/>
    </row>
    <row r="23" spans="1:265" s="1" customFormat="1" ht="26.25" customHeight="1" x14ac:dyDescent="0.25">
      <c r="A23" s="44"/>
      <c r="B23" s="45">
        <v>7</v>
      </c>
      <c r="C23" s="46" t="s">
        <v>183</v>
      </c>
      <c r="D23" s="47" t="s">
        <v>184</v>
      </c>
      <c r="E23" s="48">
        <v>13520</v>
      </c>
      <c r="F23" s="48">
        <v>1.04</v>
      </c>
      <c r="G23" s="48"/>
      <c r="H23" s="50">
        <v>1</v>
      </c>
      <c r="I23" s="51"/>
      <c r="J23" s="48">
        <v>1.4</v>
      </c>
      <c r="K23" s="48">
        <v>1.68</v>
      </c>
      <c r="L23" s="48">
        <v>2.23</v>
      </c>
      <c r="M23" s="52">
        <v>2.57</v>
      </c>
      <c r="N23" s="53"/>
      <c r="O23" s="54">
        <f>N23*E23*F23*H23*J23*$O$8</f>
        <v>0</v>
      </c>
      <c r="P23" s="55"/>
      <c r="Q23" s="54">
        <f>P23*E23*F23*H23*J23*$Q$8</f>
        <v>0</v>
      </c>
      <c r="R23" s="53"/>
      <c r="S23" s="54">
        <f>R23*E23*F23*H23*J23*$S$8</f>
        <v>0</v>
      </c>
      <c r="T23" s="53">
        <v>10</v>
      </c>
      <c r="U23" s="54">
        <f>SUM(T23*$E23*$F23*$H23*$J23*$U$8)</f>
        <v>196851.19999999998</v>
      </c>
      <c r="V23" s="53"/>
      <c r="W23" s="53">
        <f>SUM(V23*E23*F23*H23*J23*$W$8)</f>
        <v>0</v>
      </c>
      <c r="X23" s="53"/>
      <c r="Y23" s="54">
        <f>SUM(X23*E23*F23*H23*J23*$Y$8)</f>
        <v>0</v>
      </c>
      <c r="Z23" s="53"/>
      <c r="AA23" s="54">
        <f>SUM(Z23*E23*F23*H23*J23*$AA$8)</f>
        <v>0</v>
      </c>
      <c r="AB23" s="53"/>
      <c r="AC23" s="54">
        <f>SUM(AB23*E23*F23*H23*J23*$AC$8)</f>
        <v>0</v>
      </c>
      <c r="AD23" s="53"/>
      <c r="AE23" s="54">
        <f>SUM(AD23*E23*F23*H23*K23*$AE$8)</f>
        <v>0</v>
      </c>
      <c r="AF23" s="53"/>
      <c r="AG23" s="54">
        <f>SUM(AF23*E23*F23*H23*K23*$AG$8)</f>
        <v>0</v>
      </c>
      <c r="AH23" s="53"/>
      <c r="AI23" s="54">
        <f>SUM(AH23*E23*F23*H23*J23*$AI$8)</f>
        <v>0</v>
      </c>
      <c r="AJ23" s="53"/>
      <c r="AK23" s="53">
        <f>SUM(AJ23*E23*F23*H23*J23*$AK$8)</f>
        <v>0</v>
      </c>
      <c r="AL23" s="53"/>
      <c r="AM23" s="54">
        <f>SUM(AL23*E23*F23*H23*J23*$AM$8)</f>
        <v>0</v>
      </c>
      <c r="AN23" s="55"/>
      <c r="AO23" s="54">
        <f>SUM(AN23*E23*F23*H23*J23*$AO$8)</f>
        <v>0</v>
      </c>
      <c r="AP23" s="53"/>
      <c r="AQ23" s="54">
        <f>SUM(E23*F23*H23*J23*AP23*$AQ$8)</f>
        <v>0</v>
      </c>
      <c r="AR23" s="53">
        <v>6</v>
      </c>
      <c r="AS23" s="54">
        <f>SUM(AR23*E23*F23*H23*J23*$AS$8)</f>
        <v>118110.72</v>
      </c>
      <c r="AT23" s="53"/>
      <c r="AU23" s="54">
        <f>SUM(AT23*E23*F23*H23*J23*$AU$8)</f>
        <v>0</v>
      </c>
      <c r="AV23" s="53">
        <v>25</v>
      </c>
      <c r="AW23" s="54">
        <f>SUM(AV23*E23*F23*H23*J23*$AW$8)</f>
        <v>492127.99999999994</v>
      </c>
      <c r="AX23" s="53"/>
      <c r="AY23" s="54">
        <f>SUM(AX23*E23*F23*H23*J23*$AY$8)</f>
        <v>0</v>
      </c>
      <c r="AZ23" s="53"/>
      <c r="BA23" s="54">
        <f>SUM(AZ23*E23*F23*H23*J23*$BA$8)</f>
        <v>0</v>
      </c>
      <c r="BB23" s="53"/>
      <c r="BC23" s="54">
        <f>SUM(BB23*E23*F23*H23*J23*$BC$8)</f>
        <v>0</v>
      </c>
      <c r="BD23" s="53"/>
      <c r="BE23" s="54">
        <f>SUM(BD23*E23*F23*H23*J23*$BE$8)</f>
        <v>0</v>
      </c>
      <c r="BF23" s="53">
        <v>66</v>
      </c>
      <c r="BG23" s="54">
        <f>BF23*E23*F23*H23*J23*$BG$8</f>
        <v>1299217.9199999999</v>
      </c>
      <c r="BH23" s="53"/>
      <c r="BI23" s="54">
        <f>BH23*E23*F23*H23*J23*$BI$8</f>
        <v>0</v>
      </c>
      <c r="BJ23" s="53"/>
      <c r="BK23" s="54">
        <f>BJ23*E23*F23*H23*J23*$BK$8</f>
        <v>0</v>
      </c>
      <c r="BL23" s="53"/>
      <c r="BM23" s="54">
        <f>SUM(BL23*E23*F23*H23*J23*$BM$8)</f>
        <v>0</v>
      </c>
      <c r="BN23" s="53"/>
      <c r="BO23" s="54">
        <f>SUM(BN23*E23*F23*H23*J23*$BO$8)</f>
        <v>0</v>
      </c>
      <c r="BP23" s="53"/>
      <c r="BQ23" s="54">
        <f>SUM(BP23*E23*F23*H23*J23*$BQ$8)</f>
        <v>0</v>
      </c>
      <c r="BR23" s="53"/>
      <c r="BS23" s="54">
        <f>SUM(BR23*E23*F23*H23*J23*$BS$8)</f>
        <v>0</v>
      </c>
      <c r="BT23" s="53"/>
      <c r="BU23" s="54">
        <f>SUM(BT23*E23*F23*H23*J23*$BU$8)</f>
        <v>0</v>
      </c>
      <c r="BV23" s="53"/>
      <c r="BW23" s="54">
        <f>BV23*E23*F23*H23*J23*$BW$8</f>
        <v>0</v>
      </c>
      <c r="BX23" s="53"/>
      <c r="BY23" s="54">
        <f>SUM(BX23*E23*F23*H23*J23*$BY$8)</f>
        <v>0</v>
      </c>
      <c r="BZ23" s="53"/>
      <c r="CA23" s="54">
        <f>SUM(BZ23*E23*F23*H23*J23*$CA$8)</f>
        <v>0</v>
      </c>
      <c r="CB23" s="53"/>
      <c r="CC23" s="54">
        <f>SUM(CB23*E23*F23*H23*J23*$CC$8)</f>
        <v>0</v>
      </c>
      <c r="CD23" s="53"/>
      <c r="CE23" s="54">
        <f>SUM(CD23*E23*F23*H23*J23*$CE$8)</f>
        <v>0</v>
      </c>
      <c r="CF23" s="53"/>
      <c r="CG23" s="54">
        <f>CF23*E23*F23*H23*J23*$CG$8</f>
        <v>0</v>
      </c>
      <c r="CH23" s="53"/>
      <c r="CI23" s="54">
        <f>SUM(CH23*E23*F23*H23*J23*$CI$8)</f>
        <v>0</v>
      </c>
      <c r="CJ23" s="53"/>
      <c r="CK23" s="54">
        <f>SUM(CJ23*E23*F23*H23*K23*$CK$8)</f>
        <v>0</v>
      </c>
      <c r="CL23" s="53"/>
      <c r="CM23" s="54">
        <f>SUM(CL23*E23*F23*H23*K23*$CM$8)</f>
        <v>0</v>
      </c>
      <c r="CN23" s="53"/>
      <c r="CO23" s="54">
        <f>SUM(CN23*E23*F23*H23*K23*$CO$8)</f>
        <v>0</v>
      </c>
      <c r="CP23" s="53"/>
      <c r="CQ23" s="54">
        <f>SUM(CP23*E23*F23*H23*K23*$CQ$8)</f>
        <v>0</v>
      </c>
      <c r="CR23" s="53"/>
      <c r="CS23" s="54">
        <f>SUM(CR23*E23*F23*H23*K23*$CS$8)</f>
        <v>0</v>
      </c>
      <c r="CT23" s="53">
        <v>170</v>
      </c>
      <c r="CU23" s="54">
        <f>SUM(CT23*E23*F23*H23*K23*$CU$8)</f>
        <v>4015764.48</v>
      </c>
      <c r="CV23" s="53"/>
      <c r="CW23" s="54">
        <f>SUM(CV23*E23*F23*H23*K23*$CW$8)</f>
        <v>0</v>
      </c>
      <c r="CX23" s="53"/>
      <c r="CY23" s="54">
        <f>SUM(CX23*E23*F23*H23*K23*$CY$8)</f>
        <v>0</v>
      </c>
      <c r="CZ23" s="53"/>
      <c r="DA23" s="54">
        <f>SUM(CZ23*E23*F23*H23*K23*$DA$8)</f>
        <v>0</v>
      </c>
      <c r="DB23" s="53"/>
      <c r="DC23" s="54">
        <f>SUM(DB23*E23*F23*H23*K23*$DC$8)</f>
        <v>0</v>
      </c>
      <c r="DD23" s="53"/>
      <c r="DE23" s="54">
        <f>SUM(DD23*E23*F23*H23*K23*$DE$8)</f>
        <v>0</v>
      </c>
      <c r="DF23" s="53"/>
      <c r="DG23" s="54">
        <f>SUM(DF23*E23*F23*H23*K23*$DG$8)</f>
        <v>0</v>
      </c>
      <c r="DH23" s="53"/>
      <c r="DI23" s="54">
        <f>SUM(DH23*E23*F23*H23*K23*$DI$8)</f>
        <v>0</v>
      </c>
      <c r="DJ23" s="53"/>
      <c r="DK23" s="54">
        <f>SUM(DJ23*E23*F23*H23*K23*$DK$8)</f>
        <v>0</v>
      </c>
      <c r="DL23" s="53"/>
      <c r="DM23" s="54">
        <f>SUM(DL23*E23*F23*H23*K23*$DM$8)</f>
        <v>0</v>
      </c>
      <c r="DN23" s="53"/>
      <c r="DO23" s="54">
        <f>DN23*E23*F23*H23*K23*$DO$8</f>
        <v>0</v>
      </c>
      <c r="DP23" s="53"/>
      <c r="DQ23" s="54">
        <f>SUM(DP23*E23*F23*H23*K23*$DQ$8)</f>
        <v>0</v>
      </c>
      <c r="DR23" s="53"/>
      <c r="DS23" s="54">
        <f>SUM(DR23*E23*F23*H23*K23*$DS$8)</f>
        <v>0</v>
      </c>
      <c r="DT23" s="53"/>
      <c r="DU23" s="54">
        <f>SUM(DT23*E23*F23*H23*L23*$DU$8)</f>
        <v>0</v>
      </c>
      <c r="DV23" s="57"/>
      <c r="DW23" s="54">
        <f>SUM(DV23*E23*F23*H23*M23*$DW$8)</f>
        <v>0</v>
      </c>
      <c r="DX23" s="53"/>
      <c r="DY23" s="54">
        <f>SUM(DX23*E23*F23*H23*J23*$DY$8)</f>
        <v>0</v>
      </c>
      <c r="DZ23" s="53"/>
      <c r="EA23" s="59">
        <f>SUM(DZ23*E23*F23*H23*J23*$EA$8)</f>
        <v>0</v>
      </c>
      <c r="EB23" s="53"/>
      <c r="EC23" s="54">
        <f>SUM(EB23*E23*F23*H23*J23*$EC$8)</f>
        <v>0</v>
      </c>
      <c r="ED23" s="53"/>
      <c r="EE23" s="54">
        <f>SUM(ED23*E23*F23*H23*J23*$EE$8)</f>
        <v>0</v>
      </c>
      <c r="EF23" s="53"/>
      <c r="EG23" s="54">
        <f>EF23*E23*F23*H23*J23*$EG$8</f>
        <v>0</v>
      </c>
      <c r="EH23" s="53"/>
      <c r="EI23" s="54">
        <f t="shared" si="2"/>
        <v>0</v>
      </c>
      <c r="EJ23" s="53"/>
      <c r="EK23" s="54"/>
      <c r="EL23" s="60">
        <f t="shared" si="3"/>
        <v>277</v>
      </c>
      <c r="EM23" s="60">
        <f t="shared" si="3"/>
        <v>6122072.3200000003</v>
      </c>
      <c r="EN23" s="1">
        <f>EL23*H23</f>
        <v>277</v>
      </c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</row>
    <row r="24" spans="1:265" s="42" customFormat="1" x14ac:dyDescent="0.25">
      <c r="A24" s="70">
        <v>3</v>
      </c>
      <c r="B24" s="71"/>
      <c r="C24" s="72"/>
      <c r="D24" s="73" t="s">
        <v>185</v>
      </c>
      <c r="E24" s="48">
        <v>13520</v>
      </c>
      <c r="F24" s="74">
        <v>0.98</v>
      </c>
      <c r="G24" s="74"/>
      <c r="H24" s="36">
        <v>1</v>
      </c>
      <c r="I24" s="75"/>
      <c r="J24" s="76"/>
      <c r="K24" s="76"/>
      <c r="L24" s="76"/>
      <c r="M24" s="77">
        <v>2.57</v>
      </c>
      <c r="N24" s="43">
        <f>N25</f>
        <v>1</v>
      </c>
      <c r="O24" s="43">
        <f t="shared" ref="O24:BZ24" si="5">O25</f>
        <v>18549.439999999999</v>
      </c>
      <c r="P24" s="43">
        <f t="shared" si="5"/>
        <v>0</v>
      </c>
      <c r="Q24" s="43">
        <f t="shared" si="5"/>
        <v>0</v>
      </c>
      <c r="R24" s="43">
        <f t="shared" si="5"/>
        <v>0</v>
      </c>
      <c r="S24" s="43">
        <f t="shared" si="5"/>
        <v>0</v>
      </c>
      <c r="T24" s="43">
        <f t="shared" si="5"/>
        <v>0</v>
      </c>
      <c r="U24" s="43">
        <f t="shared" si="5"/>
        <v>0</v>
      </c>
      <c r="V24" s="43">
        <f t="shared" si="5"/>
        <v>0</v>
      </c>
      <c r="W24" s="43">
        <f t="shared" si="5"/>
        <v>0</v>
      </c>
      <c r="X24" s="43">
        <f t="shared" si="5"/>
        <v>0</v>
      </c>
      <c r="Y24" s="43">
        <f t="shared" si="5"/>
        <v>0</v>
      </c>
      <c r="Z24" s="43">
        <f t="shared" si="5"/>
        <v>0</v>
      </c>
      <c r="AA24" s="43">
        <f t="shared" si="5"/>
        <v>0</v>
      </c>
      <c r="AB24" s="43">
        <f t="shared" si="5"/>
        <v>0</v>
      </c>
      <c r="AC24" s="43">
        <f t="shared" si="5"/>
        <v>0</v>
      </c>
      <c r="AD24" s="43">
        <f t="shared" si="5"/>
        <v>0</v>
      </c>
      <c r="AE24" s="43">
        <f t="shared" si="5"/>
        <v>0</v>
      </c>
      <c r="AF24" s="43">
        <f t="shared" si="5"/>
        <v>0</v>
      </c>
      <c r="AG24" s="43">
        <f t="shared" si="5"/>
        <v>0</v>
      </c>
      <c r="AH24" s="43">
        <f t="shared" si="5"/>
        <v>0</v>
      </c>
      <c r="AI24" s="43">
        <f t="shared" si="5"/>
        <v>0</v>
      </c>
      <c r="AJ24" s="43">
        <f t="shared" si="5"/>
        <v>0</v>
      </c>
      <c r="AK24" s="43">
        <f t="shared" si="5"/>
        <v>0</v>
      </c>
      <c r="AL24" s="43">
        <f t="shared" si="5"/>
        <v>0</v>
      </c>
      <c r="AM24" s="43">
        <f t="shared" si="5"/>
        <v>0</v>
      </c>
      <c r="AN24" s="43">
        <f t="shared" si="5"/>
        <v>0</v>
      </c>
      <c r="AO24" s="43">
        <f t="shared" si="5"/>
        <v>0</v>
      </c>
      <c r="AP24" s="43">
        <f t="shared" si="5"/>
        <v>0</v>
      </c>
      <c r="AQ24" s="43">
        <f t="shared" si="5"/>
        <v>0</v>
      </c>
      <c r="AR24" s="43">
        <f t="shared" si="5"/>
        <v>0</v>
      </c>
      <c r="AS24" s="43">
        <f t="shared" si="5"/>
        <v>0</v>
      </c>
      <c r="AT24" s="43">
        <f t="shared" si="5"/>
        <v>0</v>
      </c>
      <c r="AU24" s="43">
        <f t="shared" si="5"/>
        <v>0</v>
      </c>
      <c r="AV24" s="43">
        <f t="shared" si="5"/>
        <v>0</v>
      </c>
      <c r="AW24" s="43">
        <f t="shared" si="5"/>
        <v>0</v>
      </c>
      <c r="AX24" s="43">
        <f t="shared" si="5"/>
        <v>5</v>
      </c>
      <c r="AY24" s="43">
        <f t="shared" si="5"/>
        <v>92747.199999999997</v>
      </c>
      <c r="AZ24" s="43">
        <f t="shared" si="5"/>
        <v>0</v>
      </c>
      <c r="BA24" s="43">
        <f t="shared" si="5"/>
        <v>0</v>
      </c>
      <c r="BB24" s="43">
        <f t="shared" si="5"/>
        <v>0</v>
      </c>
      <c r="BC24" s="43">
        <f t="shared" si="5"/>
        <v>0</v>
      </c>
      <c r="BD24" s="43">
        <f t="shared" si="5"/>
        <v>0</v>
      </c>
      <c r="BE24" s="43">
        <f t="shared" si="5"/>
        <v>0</v>
      </c>
      <c r="BF24" s="43">
        <f t="shared" si="5"/>
        <v>0</v>
      </c>
      <c r="BG24" s="43">
        <f t="shared" si="5"/>
        <v>0</v>
      </c>
      <c r="BH24" s="43">
        <f t="shared" si="5"/>
        <v>0</v>
      </c>
      <c r="BI24" s="43">
        <f t="shared" si="5"/>
        <v>0</v>
      </c>
      <c r="BJ24" s="43">
        <f t="shared" si="5"/>
        <v>0</v>
      </c>
      <c r="BK24" s="43">
        <f t="shared" si="5"/>
        <v>0</v>
      </c>
      <c r="BL24" s="43">
        <f t="shared" si="5"/>
        <v>0</v>
      </c>
      <c r="BM24" s="43">
        <f t="shared" si="5"/>
        <v>0</v>
      </c>
      <c r="BN24" s="43">
        <f t="shared" si="5"/>
        <v>5</v>
      </c>
      <c r="BO24" s="43">
        <f t="shared" si="5"/>
        <v>92747.199999999997</v>
      </c>
      <c r="BP24" s="43">
        <f t="shared" si="5"/>
        <v>0</v>
      </c>
      <c r="BQ24" s="43">
        <f t="shared" si="5"/>
        <v>0</v>
      </c>
      <c r="BR24" s="43">
        <f t="shared" si="5"/>
        <v>0</v>
      </c>
      <c r="BS24" s="43">
        <f t="shared" si="5"/>
        <v>0</v>
      </c>
      <c r="BT24" s="43">
        <f t="shared" si="5"/>
        <v>0</v>
      </c>
      <c r="BU24" s="43">
        <f t="shared" si="5"/>
        <v>0</v>
      </c>
      <c r="BV24" s="43">
        <f t="shared" si="5"/>
        <v>2</v>
      </c>
      <c r="BW24" s="43">
        <f t="shared" si="5"/>
        <v>37098.879999999997</v>
      </c>
      <c r="BX24" s="43">
        <f t="shared" si="5"/>
        <v>0</v>
      </c>
      <c r="BY24" s="43">
        <f t="shared" si="5"/>
        <v>0</v>
      </c>
      <c r="BZ24" s="43">
        <f t="shared" si="5"/>
        <v>0</v>
      </c>
      <c r="CA24" s="43">
        <f t="shared" ref="CA24:EM24" si="6">CA25</f>
        <v>0</v>
      </c>
      <c r="CB24" s="43">
        <f t="shared" si="6"/>
        <v>0</v>
      </c>
      <c r="CC24" s="43">
        <f t="shared" si="6"/>
        <v>0</v>
      </c>
      <c r="CD24" s="43">
        <f t="shared" si="6"/>
        <v>0</v>
      </c>
      <c r="CE24" s="43">
        <f t="shared" si="6"/>
        <v>0</v>
      </c>
      <c r="CF24" s="43">
        <f t="shared" si="6"/>
        <v>0</v>
      </c>
      <c r="CG24" s="43">
        <f t="shared" si="6"/>
        <v>0</v>
      </c>
      <c r="CH24" s="43">
        <f t="shared" si="6"/>
        <v>0</v>
      </c>
      <c r="CI24" s="43">
        <f t="shared" si="6"/>
        <v>0</v>
      </c>
      <c r="CJ24" s="43">
        <f t="shared" si="6"/>
        <v>0</v>
      </c>
      <c r="CK24" s="43">
        <f t="shared" si="6"/>
        <v>0</v>
      </c>
      <c r="CL24" s="43">
        <f t="shared" si="6"/>
        <v>20</v>
      </c>
      <c r="CM24" s="43">
        <f t="shared" si="6"/>
        <v>445186.56</v>
      </c>
      <c r="CN24" s="43">
        <f t="shared" si="6"/>
        <v>0</v>
      </c>
      <c r="CO24" s="43">
        <f t="shared" si="6"/>
        <v>0</v>
      </c>
      <c r="CP24" s="43">
        <f t="shared" si="6"/>
        <v>0</v>
      </c>
      <c r="CQ24" s="43">
        <f t="shared" si="6"/>
        <v>0</v>
      </c>
      <c r="CR24" s="43">
        <f t="shared" si="6"/>
        <v>0</v>
      </c>
      <c r="CS24" s="43">
        <f t="shared" si="6"/>
        <v>0</v>
      </c>
      <c r="CT24" s="43">
        <f t="shared" si="6"/>
        <v>0</v>
      </c>
      <c r="CU24" s="43">
        <f t="shared" si="6"/>
        <v>0</v>
      </c>
      <c r="CV24" s="43">
        <f t="shared" si="6"/>
        <v>0</v>
      </c>
      <c r="CW24" s="43">
        <f t="shared" si="6"/>
        <v>0</v>
      </c>
      <c r="CX24" s="43">
        <f t="shared" si="6"/>
        <v>0</v>
      </c>
      <c r="CY24" s="43">
        <f t="shared" si="6"/>
        <v>0</v>
      </c>
      <c r="CZ24" s="43">
        <f t="shared" si="6"/>
        <v>0</v>
      </c>
      <c r="DA24" s="43">
        <f t="shared" si="6"/>
        <v>0</v>
      </c>
      <c r="DB24" s="43">
        <f t="shared" si="6"/>
        <v>0</v>
      </c>
      <c r="DC24" s="43">
        <f t="shared" si="6"/>
        <v>0</v>
      </c>
      <c r="DD24" s="43">
        <f t="shared" si="6"/>
        <v>0</v>
      </c>
      <c r="DE24" s="43">
        <f t="shared" si="6"/>
        <v>0</v>
      </c>
      <c r="DF24" s="43">
        <f t="shared" si="6"/>
        <v>0</v>
      </c>
      <c r="DG24" s="43">
        <f t="shared" si="6"/>
        <v>0</v>
      </c>
      <c r="DH24" s="43">
        <f t="shared" si="6"/>
        <v>0</v>
      </c>
      <c r="DI24" s="43">
        <f t="shared" si="6"/>
        <v>0</v>
      </c>
      <c r="DJ24" s="43">
        <f t="shared" si="6"/>
        <v>1</v>
      </c>
      <c r="DK24" s="43">
        <f t="shared" si="6"/>
        <v>22259.328000000001</v>
      </c>
      <c r="DL24" s="43">
        <f t="shared" si="6"/>
        <v>0</v>
      </c>
      <c r="DM24" s="43">
        <f t="shared" si="6"/>
        <v>0</v>
      </c>
      <c r="DN24" s="43">
        <f t="shared" si="6"/>
        <v>0</v>
      </c>
      <c r="DO24" s="43">
        <f t="shared" si="6"/>
        <v>0</v>
      </c>
      <c r="DP24" s="43">
        <f t="shared" si="6"/>
        <v>0</v>
      </c>
      <c r="DQ24" s="43">
        <f t="shared" si="6"/>
        <v>0</v>
      </c>
      <c r="DR24" s="43">
        <f t="shared" si="6"/>
        <v>0</v>
      </c>
      <c r="DS24" s="43">
        <f t="shared" si="6"/>
        <v>0</v>
      </c>
      <c r="DT24" s="43">
        <f t="shared" si="6"/>
        <v>0</v>
      </c>
      <c r="DU24" s="43">
        <f t="shared" si="6"/>
        <v>0</v>
      </c>
      <c r="DV24" s="43">
        <f t="shared" si="6"/>
        <v>0</v>
      </c>
      <c r="DW24" s="43">
        <f t="shared" si="6"/>
        <v>0</v>
      </c>
      <c r="DX24" s="43">
        <f t="shared" si="6"/>
        <v>0</v>
      </c>
      <c r="DY24" s="43">
        <f t="shared" si="6"/>
        <v>0</v>
      </c>
      <c r="DZ24" s="43">
        <f t="shared" si="6"/>
        <v>0</v>
      </c>
      <c r="EA24" s="43">
        <f t="shared" si="6"/>
        <v>0</v>
      </c>
      <c r="EB24" s="43">
        <f t="shared" si="6"/>
        <v>0</v>
      </c>
      <c r="EC24" s="43">
        <f t="shared" si="6"/>
        <v>0</v>
      </c>
      <c r="ED24" s="43">
        <f t="shared" si="6"/>
        <v>0</v>
      </c>
      <c r="EE24" s="43">
        <f t="shared" si="6"/>
        <v>0</v>
      </c>
      <c r="EF24" s="43">
        <f t="shared" si="6"/>
        <v>0</v>
      </c>
      <c r="EG24" s="43">
        <f t="shared" si="6"/>
        <v>0</v>
      </c>
      <c r="EH24" s="43">
        <f t="shared" si="6"/>
        <v>0</v>
      </c>
      <c r="EI24" s="43">
        <f t="shared" si="6"/>
        <v>0</v>
      </c>
      <c r="EJ24" s="43"/>
      <c r="EK24" s="43"/>
      <c r="EL24" s="43">
        <f t="shared" si="6"/>
        <v>34</v>
      </c>
      <c r="EM24" s="43">
        <f t="shared" si="6"/>
        <v>708588.60800000001</v>
      </c>
      <c r="EN24" s="42">
        <f>EM24/EL24</f>
        <v>20840.841411764704</v>
      </c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</row>
    <row r="25" spans="1:265" ht="30" x14ac:dyDescent="0.25">
      <c r="A25" s="44"/>
      <c r="B25" s="45">
        <v>8</v>
      </c>
      <c r="C25" s="46" t="s">
        <v>186</v>
      </c>
      <c r="D25" s="67" t="s">
        <v>187</v>
      </c>
      <c r="E25" s="48">
        <v>13520</v>
      </c>
      <c r="F25" s="78">
        <v>0.98</v>
      </c>
      <c r="G25" s="78"/>
      <c r="H25" s="50">
        <v>1</v>
      </c>
      <c r="I25" s="51"/>
      <c r="J25" s="48">
        <v>1.4</v>
      </c>
      <c r="K25" s="48">
        <v>1.68</v>
      </c>
      <c r="L25" s="48">
        <v>2.23</v>
      </c>
      <c r="M25" s="52">
        <v>2.57</v>
      </c>
      <c r="N25" s="55">
        <v>1</v>
      </c>
      <c r="O25" s="54">
        <f>N25*E25*F25*H25*J25*$O$8</f>
        <v>18549.439999999999</v>
      </c>
      <c r="P25" s="55"/>
      <c r="Q25" s="54">
        <f>P25*E25*F25*H25*J25*$Q$8</f>
        <v>0</v>
      </c>
      <c r="R25" s="55"/>
      <c r="S25" s="54">
        <f>R25*E25*F25*H25*J25*$S$8</f>
        <v>0</v>
      </c>
      <c r="T25" s="55"/>
      <c r="U25" s="54">
        <f>SUM(T25*E25*F25*H25*J25*$U$8)</f>
        <v>0</v>
      </c>
      <c r="V25" s="55"/>
      <c r="W25" s="53">
        <f>SUM(V25*E25*F25*H25*J25*$W$8)</f>
        <v>0</v>
      </c>
      <c r="X25" s="55"/>
      <c r="Y25" s="54">
        <f>SUM(X25*E25*F25*H25*J25*$Y$8)</f>
        <v>0</v>
      </c>
      <c r="Z25" s="55"/>
      <c r="AA25" s="54">
        <f>SUM(Z25*E25*F25*H25*J25*$AA$8)</f>
        <v>0</v>
      </c>
      <c r="AB25" s="55"/>
      <c r="AC25" s="54">
        <f>SUM(AB25*E25*F25*H25*J25*$AC$8)</f>
        <v>0</v>
      </c>
      <c r="AD25" s="55"/>
      <c r="AE25" s="54">
        <f>SUM(AD25*E25*F25*H25*K25*$AE$8)</f>
        <v>0</v>
      </c>
      <c r="AF25" s="55"/>
      <c r="AG25" s="54">
        <f>SUM(AF25*E25*F25*H25*K25*$AG$8)</f>
        <v>0</v>
      </c>
      <c r="AH25" s="55"/>
      <c r="AI25" s="54">
        <f>SUM(AH25*E25*F25*H25*J25*$AI$8)</f>
        <v>0</v>
      </c>
      <c r="AJ25" s="55"/>
      <c r="AK25" s="53">
        <f>SUM(AJ25*E25*F25*H25*J25*$AK$8)</f>
        <v>0</v>
      </c>
      <c r="AL25" s="55"/>
      <c r="AM25" s="54">
        <f>SUM(AL25*E25*F25*H25*J25*$AM$8)</f>
        <v>0</v>
      </c>
      <c r="AN25" s="53"/>
      <c r="AO25" s="54">
        <f>SUM(AN25*E25*F25*H25*J25*$AO$8)</f>
        <v>0</v>
      </c>
      <c r="AP25" s="55"/>
      <c r="AQ25" s="54">
        <f>SUM(E25*F25*H25*J25*AP25*$AQ$8)</f>
        <v>0</v>
      </c>
      <c r="AR25" s="55"/>
      <c r="AS25" s="54">
        <f>SUM(AR25*E25*F25*H25*J25*$AS$8)</f>
        <v>0</v>
      </c>
      <c r="AT25" s="55"/>
      <c r="AU25" s="54">
        <f>SUM(AT25*E25*F25*H25*J25*$AU$8)</f>
        <v>0</v>
      </c>
      <c r="AV25" s="55"/>
      <c r="AW25" s="54">
        <f>SUM(AV25*E25*F25*H25*J25*$AW$8)</f>
        <v>0</v>
      </c>
      <c r="AX25" s="55">
        <v>5</v>
      </c>
      <c r="AY25" s="54">
        <f>SUM(AX25*E25*F25*H25*J25*$AY$8)</f>
        <v>92747.199999999997</v>
      </c>
      <c r="AZ25" s="55"/>
      <c r="BA25" s="54">
        <f>SUM(AZ25*E25*F25*H25*J25*$BA$8)</f>
        <v>0</v>
      </c>
      <c r="BB25" s="55"/>
      <c r="BC25" s="54">
        <f>SUM(BB25*E25*F25*H25*J25*$BC$8)</f>
        <v>0</v>
      </c>
      <c r="BD25" s="55"/>
      <c r="BE25" s="54">
        <f>SUM(BD25*E25*F25*H25*J25*$BE$8)</f>
        <v>0</v>
      </c>
      <c r="BF25" s="55"/>
      <c r="BG25" s="54">
        <f>BF25*E25*F25*H25*J25*$BG$8</f>
        <v>0</v>
      </c>
      <c r="BH25" s="55"/>
      <c r="BI25" s="54">
        <f>BH25*E25*F25*H25*J25*$BI$8</f>
        <v>0</v>
      </c>
      <c r="BJ25" s="55"/>
      <c r="BK25" s="54">
        <f>BJ25*E25*F25*H25*J25*$BK$8</f>
        <v>0</v>
      </c>
      <c r="BL25" s="55"/>
      <c r="BM25" s="54">
        <f>SUM(BL25*E25*F25*H25*J25*$BM$8)</f>
        <v>0</v>
      </c>
      <c r="BN25" s="55">
        <v>5</v>
      </c>
      <c r="BO25" s="54">
        <f>SUM(BN25*E25*F25*H25*J25*$BO$8)</f>
        <v>92747.199999999997</v>
      </c>
      <c r="BP25" s="55"/>
      <c r="BQ25" s="54">
        <f>SUM(BP25*E25*F25*H25*J25*$BQ$8)</f>
        <v>0</v>
      </c>
      <c r="BR25" s="55"/>
      <c r="BS25" s="54">
        <f>SUM(BR25*E25*F25*H25*J25*$BS$8)</f>
        <v>0</v>
      </c>
      <c r="BT25" s="55"/>
      <c r="BU25" s="54">
        <f>SUM(BT25*E25*F25*H25*J25*$BU$8)</f>
        <v>0</v>
      </c>
      <c r="BV25" s="55">
        <v>2</v>
      </c>
      <c r="BW25" s="54">
        <f>BV25*E25*F25*H25*J25*$BW$8</f>
        <v>37098.879999999997</v>
      </c>
      <c r="BX25" s="55"/>
      <c r="BY25" s="54">
        <f>SUM(BX25*E25*F25*H25*J25*$BY$8)</f>
        <v>0</v>
      </c>
      <c r="BZ25" s="55"/>
      <c r="CA25" s="54">
        <f>SUM(BZ25*E25*F25*H25*J25*$CA$8)</f>
        <v>0</v>
      </c>
      <c r="CB25" s="55"/>
      <c r="CC25" s="54">
        <f>SUM(CB25*E25*F25*H25*J25*$CC$8)</f>
        <v>0</v>
      </c>
      <c r="CD25" s="55"/>
      <c r="CE25" s="54">
        <f>SUM(CD25*E25*F25*H25*J25*$CE$8)</f>
        <v>0</v>
      </c>
      <c r="CF25" s="55"/>
      <c r="CG25" s="54">
        <f>CF25*E25*F25*H25*J25*$CG$8</f>
        <v>0</v>
      </c>
      <c r="CH25" s="53"/>
      <c r="CI25" s="54">
        <f>SUM(CH25*E25*F25*H25*J25*$CI$8)</f>
        <v>0</v>
      </c>
      <c r="CJ25" s="55"/>
      <c r="CK25" s="54">
        <f>SUM(CJ25*E25*F25*H25*K25*$CK$8)</f>
        <v>0</v>
      </c>
      <c r="CL25" s="55">
        <v>20</v>
      </c>
      <c r="CM25" s="54">
        <f>SUM(CL25*E25*F25*H25*K25*$CM$8)</f>
        <v>445186.56</v>
      </c>
      <c r="CN25" s="55"/>
      <c r="CO25" s="54">
        <f>SUM(CN25*E25*F25*H25*K25*$CO$8)</f>
        <v>0</v>
      </c>
      <c r="CP25" s="55"/>
      <c r="CQ25" s="54">
        <f>SUM(CP25*E25*F25*H25*K25*$CQ$8)</f>
        <v>0</v>
      </c>
      <c r="CR25" s="55"/>
      <c r="CS25" s="54">
        <f>SUM(CR25*E25*F25*H25*K25*$CS$8)</f>
        <v>0</v>
      </c>
      <c r="CT25" s="55"/>
      <c r="CU25" s="54">
        <f>SUM(CT25*E25*F25*H25*K25*$CU$8)</f>
        <v>0</v>
      </c>
      <c r="CV25" s="55"/>
      <c r="CW25" s="54">
        <f>SUM(CV25*E25*F25*H25*K25*$CW$8)</f>
        <v>0</v>
      </c>
      <c r="CX25" s="55"/>
      <c r="CY25" s="54">
        <f>SUM(CX25*E25*F25*H25*K25*$CY$8)</f>
        <v>0</v>
      </c>
      <c r="CZ25" s="55"/>
      <c r="DA25" s="54">
        <f>SUM(CZ25*E25*F25*H25*K25*$DA$8)</f>
        <v>0</v>
      </c>
      <c r="DB25" s="55"/>
      <c r="DC25" s="54">
        <f>SUM(DB25*E25*F25*H25*K25*$DC$8)</f>
        <v>0</v>
      </c>
      <c r="DD25" s="55"/>
      <c r="DE25" s="54">
        <f>SUM(DD25*E25*F25*H25*K25*$DE$8)</f>
        <v>0</v>
      </c>
      <c r="DF25" s="55"/>
      <c r="DG25" s="54">
        <f>SUM(DF25*E25*F25*H25*K25*$DG$8)</f>
        <v>0</v>
      </c>
      <c r="DH25" s="55"/>
      <c r="DI25" s="54">
        <f>SUM(DH25*E25*F25*H25*K25*$DI$8)</f>
        <v>0</v>
      </c>
      <c r="DJ25" s="55">
        <v>1</v>
      </c>
      <c r="DK25" s="54">
        <f>SUM(DJ25*E25*F25*H25*K25*$DK$8)</f>
        <v>22259.328000000001</v>
      </c>
      <c r="DL25" s="53"/>
      <c r="DM25" s="54">
        <f>SUM(DL25*E25*F25*H25*K25*$DM$8)</f>
        <v>0</v>
      </c>
      <c r="DN25" s="55"/>
      <c r="DO25" s="54">
        <f>DN25*E25*F25*H25*K25*$DO$8</f>
        <v>0</v>
      </c>
      <c r="DP25" s="55"/>
      <c r="DQ25" s="54">
        <f>SUM(DP25*E25*F25*H25*K25*$DQ$8)</f>
        <v>0</v>
      </c>
      <c r="DR25" s="55"/>
      <c r="DS25" s="54">
        <f>SUM(DR25*E25*F25*H25*K25*$DS$8)</f>
        <v>0</v>
      </c>
      <c r="DT25" s="55"/>
      <c r="DU25" s="54">
        <f>SUM(DT25*E25*F25*H25*L25*$DU$8)</f>
        <v>0</v>
      </c>
      <c r="DV25" s="79"/>
      <c r="DW25" s="54">
        <f>SUM(DV25*E25*F25*H25*M25*$DW$8)</f>
        <v>0</v>
      </c>
      <c r="DX25" s="53"/>
      <c r="DY25" s="54">
        <f>SUM(DX25*E25*F25*H25*J25*$DY$8)</f>
        <v>0</v>
      </c>
      <c r="DZ25" s="53"/>
      <c r="EA25" s="59">
        <f>SUM(DZ25*E25*F25*H25*J25*$EA$8)</f>
        <v>0</v>
      </c>
      <c r="EB25" s="55"/>
      <c r="EC25" s="54">
        <f>SUM(EB25*E25*F25*H25*J25*$EC$8)</f>
        <v>0</v>
      </c>
      <c r="ED25" s="53"/>
      <c r="EE25" s="54">
        <f>SUM(ED25*E25*F25*H25*J25*$EE$8)</f>
        <v>0</v>
      </c>
      <c r="EF25" s="53"/>
      <c r="EG25" s="54">
        <f>EF25*E25*F25*H25*J25*$EG$8</f>
        <v>0</v>
      </c>
      <c r="EH25" s="53"/>
      <c r="EI25" s="54">
        <f>EH25*E25*F25*H25*J25*$EI$8</f>
        <v>0</v>
      </c>
      <c r="EJ25" s="53"/>
      <c r="EK25" s="54"/>
      <c r="EL25" s="60">
        <f>SUM(N25,X25,P25,R25,Z25,T25,V25,AB25,AD25,AF25,AH25,AJ25,AP25,AR25,AT25,AN25,CJ25,CP25,CT25,BX25,BZ25,CZ25,DB25,DD25,DF25,DH25,DJ25,DL25,AV25,AL25,AX25,AZ25,BB25,BD25,BF25,BH25,BJ25,BL25,BN25,BP25,BR25,EB25,ED25,DX25,DZ25,BT25,BV25,CR25,CL25,CN25,CV25,CX25,CB25,CD25,CF25,CH25,DN25,DP25,DR25,DT25,DV25,EF25,EH25,EJ25)</f>
        <v>34</v>
      </c>
      <c r="EM25" s="60">
        <f>SUM(O25,Y25,Q25,S25,AA25,U25,W25,AC25,AE25,AG25,AI25,AK25,AQ25,AS25,AU25,AO25,CK25,CQ25,CU25,BY25,CA25,DA25,DC25,DE25,DG25,DI25,DK25,DM25,AW25,AM25,AY25,BA25,BC25,BE25,BG25,BI25,BK25,BM25,BO25,BQ25,BS25,EC25,EE25,DY25,EA25,BU25,BW25,CS25,CM25,CO25,CW25,CY25,CC25,CE25,CG25,CI25,DO25,DQ25,DS25,DU25,DW25,EG25,EI25,EK25)</f>
        <v>708588.60800000001</v>
      </c>
      <c r="EN25" s="1">
        <f>EL25*H25</f>
        <v>34</v>
      </c>
    </row>
    <row r="26" spans="1:265" s="80" customFormat="1" x14ac:dyDescent="0.25">
      <c r="A26" s="70">
        <v>4</v>
      </c>
      <c r="B26" s="71"/>
      <c r="C26" s="72"/>
      <c r="D26" s="73" t="s">
        <v>188</v>
      </c>
      <c r="E26" s="48">
        <v>13520</v>
      </c>
      <c r="F26" s="74">
        <v>0.89</v>
      </c>
      <c r="G26" s="74"/>
      <c r="H26" s="36">
        <v>1</v>
      </c>
      <c r="I26" s="75"/>
      <c r="J26" s="76"/>
      <c r="K26" s="76"/>
      <c r="L26" s="76"/>
      <c r="M26" s="77">
        <v>2.57</v>
      </c>
      <c r="N26" s="43">
        <f>N27</f>
        <v>20</v>
      </c>
      <c r="O26" s="43">
        <f t="shared" ref="O26:BZ26" si="7">O27</f>
        <v>336918.39999999997</v>
      </c>
      <c r="P26" s="43">
        <f t="shared" si="7"/>
        <v>0</v>
      </c>
      <c r="Q26" s="43">
        <f t="shared" si="7"/>
        <v>0</v>
      </c>
      <c r="R26" s="43">
        <f t="shared" si="7"/>
        <v>0</v>
      </c>
      <c r="S26" s="43">
        <f t="shared" si="7"/>
        <v>0</v>
      </c>
      <c r="T26" s="43">
        <f t="shared" si="7"/>
        <v>0</v>
      </c>
      <c r="U26" s="43">
        <f t="shared" si="7"/>
        <v>0</v>
      </c>
      <c r="V26" s="43">
        <f t="shared" si="7"/>
        <v>0</v>
      </c>
      <c r="W26" s="43">
        <f t="shared" si="7"/>
        <v>0</v>
      </c>
      <c r="X26" s="43">
        <f t="shared" si="7"/>
        <v>0</v>
      </c>
      <c r="Y26" s="43">
        <f t="shared" si="7"/>
        <v>0</v>
      </c>
      <c r="Z26" s="43">
        <f t="shared" si="7"/>
        <v>19</v>
      </c>
      <c r="AA26" s="43">
        <f t="shared" si="7"/>
        <v>320072.48</v>
      </c>
      <c r="AB26" s="43">
        <f t="shared" si="7"/>
        <v>14</v>
      </c>
      <c r="AC26" s="43">
        <f t="shared" si="7"/>
        <v>235842.88</v>
      </c>
      <c r="AD26" s="43">
        <f t="shared" si="7"/>
        <v>0</v>
      </c>
      <c r="AE26" s="43">
        <f t="shared" si="7"/>
        <v>0</v>
      </c>
      <c r="AF26" s="43">
        <f t="shared" si="7"/>
        <v>10</v>
      </c>
      <c r="AG26" s="43">
        <f t="shared" si="7"/>
        <v>202151.03999999998</v>
      </c>
      <c r="AH26" s="43">
        <f t="shared" si="7"/>
        <v>32</v>
      </c>
      <c r="AI26" s="43">
        <f t="shared" si="7"/>
        <v>539069.43999999994</v>
      </c>
      <c r="AJ26" s="43">
        <f t="shared" si="7"/>
        <v>0</v>
      </c>
      <c r="AK26" s="43">
        <f t="shared" si="7"/>
        <v>0</v>
      </c>
      <c r="AL26" s="43">
        <f t="shared" si="7"/>
        <v>0</v>
      </c>
      <c r="AM26" s="43">
        <f t="shared" si="7"/>
        <v>0</v>
      </c>
      <c r="AN26" s="43">
        <f t="shared" si="7"/>
        <v>0</v>
      </c>
      <c r="AO26" s="43">
        <f t="shared" si="7"/>
        <v>0</v>
      </c>
      <c r="AP26" s="43">
        <f t="shared" si="7"/>
        <v>0</v>
      </c>
      <c r="AQ26" s="43">
        <f t="shared" si="7"/>
        <v>0</v>
      </c>
      <c r="AR26" s="43">
        <f t="shared" si="7"/>
        <v>0</v>
      </c>
      <c r="AS26" s="43">
        <f t="shared" si="7"/>
        <v>0</v>
      </c>
      <c r="AT26" s="43">
        <f t="shared" si="7"/>
        <v>0</v>
      </c>
      <c r="AU26" s="43">
        <f t="shared" si="7"/>
        <v>0</v>
      </c>
      <c r="AV26" s="43">
        <f t="shared" si="7"/>
        <v>5</v>
      </c>
      <c r="AW26" s="43">
        <f t="shared" si="7"/>
        <v>84229.599999999991</v>
      </c>
      <c r="AX26" s="43">
        <f t="shared" si="7"/>
        <v>145</v>
      </c>
      <c r="AY26" s="43">
        <f t="shared" si="7"/>
        <v>2442658.4</v>
      </c>
      <c r="AZ26" s="43">
        <f t="shared" si="7"/>
        <v>25</v>
      </c>
      <c r="BA26" s="43">
        <f t="shared" si="7"/>
        <v>421148</v>
      </c>
      <c r="BB26" s="43">
        <f t="shared" si="7"/>
        <v>124</v>
      </c>
      <c r="BC26" s="43">
        <f t="shared" si="7"/>
        <v>2088894.0799999998</v>
      </c>
      <c r="BD26" s="43">
        <f t="shared" si="7"/>
        <v>15</v>
      </c>
      <c r="BE26" s="43">
        <f t="shared" si="7"/>
        <v>252688.8</v>
      </c>
      <c r="BF26" s="43">
        <f t="shared" si="7"/>
        <v>81</v>
      </c>
      <c r="BG26" s="43">
        <f t="shared" si="7"/>
        <v>1364519.52</v>
      </c>
      <c r="BH26" s="43">
        <f t="shared" si="7"/>
        <v>41</v>
      </c>
      <c r="BI26" s="43">
        <f t="shared" si="7"/>
        <v>690682.72</v>
      </c>
      <c r="BJ26" s="43">
        <f t="shared" si="7"/>
        <v>10</v>
      </c>
      <c r="BK26" s="43">
        <f t="shared" si="7"/>
        <v>168459.19999999998</v>
      </c>
      <c r="BL26" s="43">
        <f t="shared" si="7"/>
        <v>0</v>
      </c>
      <c r="BM26" s="43">
        <f t="shared" si="7"/>
        <v>0</v>
      </c>
      <c r="BN26" s="43">
        <f t="shared" si="7"/>
        <v>0</v>
      </c>
      <c r="BO26" s="43">
        <f t="shared" si="7"/>
        <v>0</v>
      </c>
      <c r="BP26" s="43">
        <f t="shared" si="7"/>
        <v>0</v>
      </c>
      <c r="BQ26" s="43">
        <f t="shared" si="7"/>
        <v>0</v>
      </c>
      <c r="BR26" s="43">
        <f t="shared" si="7"/>
        <v>0</v>
      </c>
      <c r="BS26" s="43">
        <f t="shared" si="7"/>
        <v>0</v>
      </c>
      <c r="BT26" s="43">
        <f t="shared" si="7"/>
        <v>5</v>
      </c>
      <c r="BU26" s="43">
        <f t="shared" si="7"/>
        <v>84229.599999999991</v>
      </c>
      <c r="BV26" s="43">
        <f t="shared" si="7"/>
        <v>5</v>
      </c>
      <c r="BW26" s="43">
        <f t="shared" si="7"/>
        <v>84229.599999999991</v>
      </c>
      <c r="BX26" s="43">
        <f t="shared" si="7"/>
        <v>20</v>
      </c>
      <c r="BY26" s="43">
        <f t="shared" si="7"/>
        <v>336918.39999999997</v>
      </c>
      <c r="BZ26" s="43">
        <f t="shared" si="7"/>
        <v>7</v>
      </c>
      <c r="CA26" s="43">
        <f t="shared" ref="CA26:EM26" si="8">CA27</f>
        <v>117921.44</v>
      </c>
      <c r="CB26" s="43">
        <f t="shared" si="8"/>
        <v>18</v>
      </c>
      <c r="CC26" s="43">
        <f t="shared" si="8"/>
        <v>303226.56</v>
      </c>
      <c r="CD26" s="43">
        <f t="shared" si="8"/>
        <v>18</v>
      </c>
      <c r="CE26" s="43">
        <f t="shared" si="8"/>
        <v>303226.56</v>
      </c>
      <c r="CF26" s="43">
        <f t="shared" si="8"/>
        <v>38</v>
      </c>
      <c r="CG26" s="43">
        <f t="shared" si="8"/>
        <v>640144.96</v>
      </c>
      <c r="CH26" s="43">
        <f t="shared" si="8"/>
        <v>19</v>
      </c>
      <c r="CI26" s="43">
        <f t="shared" si="8"/>
        <v>320072.48</v>
      </c>
      <c r="CJ26" s="43">
        <f t="shared" si="8"/>
        <v>0</v>
      </c>
      <c r="CK26" s="43">
        <f t="shared" si="8"/>
        <v>0</v>
      </c>
      <c r="CL26" s="43">
        <f t="shared" si="8"/>
        <v>30</v>
      </c>
      <c r="CM26" s="43">
        <f t="shared" si="8"/>
        <v>606453.12</v>
      </c>
      <c r="CN26" s="43">
        <f t="shared" si="8"/>
        <v>0</v>
      </c>
      <c r="CO26" s="43">
        <f t="shared" si="8"/>
        <v>0</v>
      </c>
      <c r="CP26" s="43">
        <f t="shared" si="8"/>
        <v>35</v>
      </c>
      <c r="CQ26" s="43">
        <f t="shared" si="8"/>
        <v>707528.64</v>
      </c>
      <c r="CR26" s="43">
        <f t="shared" si="8"/>
        <v>0</v>
      </c>
      <c r="CS26" s="43">
        <f t="shared" si="8"/>
        <v>0</v>
      </c>
      <c r="CT26" s="43">
        <f t="shared" si="8"/>
        <v>0</v>
      </c>
      <c r="CU26" s="43">
        <f t="shared" si="8"/>
        <v>0</v>
      </c>
      <c r="CV26" s="43">
        <f t="shared" si="8"/>
        <v>0</v>
      </c>
      <c r="CW26" s="43">
        <f t="shared" si="8"/>
        <v>0</v>
      </c>
      <c r="CX26" s="43">
        <f t="shared" si="8"/>
        <v>10</v>
      </c>
      <c r="CY26" s="43">
        <f t="shared" si="8"/>
        <v>202151.03999999998</v>
      </c>
      <c r="CZ26" s="43">
        <f t="shared" si="8"/>
        <v>20</v>
      </c>
      <c r="DA26" s="43">
        <f t="shared" si="8"/>
        <v>404302.07999999996</v>
      </c>
      <c r="DB26" s="43">
        <f t="shared" si="8"/>
        <v>10</v>
      </c>
      <c r="DC26" s="43">
        <f t="shared" si="8"/>
        <v>202151.03999999998</v>
      </c>
      <c r="DD26" s="43">
        <f t="shared" si="8"/>
        <v>30</v>
      </c>
      <c r="DE26" s="43">
        <f t="shared" si="8"/>
        <v>606453.12</v>
      </c>
      <c r="DF26" s="43">
        <f t="shared" si="8"/>
        <v>90</v>
      </c>
      <c r="DG26" s="43">
        <f t="shared" si="8"/>
        <v>1819359.3599999999</v>
      </c>
      <c r="DH26" s="43">
        <f t="shared" si="8"/>
        <v>20</v>
      </c>
      <c r="DI26" s="43">
        <f t="shared" si="8"/>
        <v>404302.07999999996</v>
      </c>
      <c r="DJ26" s="43">
        <f t="shared" si="8"/>
        <v>31</v>
      </c>
      <c r="DK26" s="43">
        <f t="shared" si="8"/>
        <v>626668.22399999993</v>
      </c>
      <c r="DL26" s="43">
        <f t="shared" si="8"/>
        <v>1</v>
      </c>
      <c r="DM26" s="43">
        <f t="shared" si="8"/>
        <v>20215.103999999999</v>
      </c>
      <c r="DN26" s="43">
        <f t="shared" si="8"/>
        <v>2</v>
      </c>
      <c r="DO26" s="43">
        <f t="shared" si="8"/>
        <v>40430.207999999999</v>
      </c>
      <c r="DP26" s="43">
        <f t="shared" si="8"/>
        <v>12</v>
      </c>
      <c r="DQ26" s="43">
        <f t="shared" si="8"/>
        <v>242581.24799999999</v>
      </c>
      <c r="DR26" s="43">
        <f t="shared" si="8"/>
        <v>3</v>
      </c>
      <c r="DS26" s="43">
        <f t="shared" si="8"/>
        <v>60645.311999999998</v>
      </c>
      <c r="DT26" s="43">
        <f t="shared" si="8"/>
        <v>0</v>
      </c>
      <c r="DU26" s="43">
        <f t="shared" si="8"/>
        <v>0</v>
      </c>
      <c r="DV26" s="43">
        <f t="shared" si="8"/>
        <v>5</v>
      </c>
      <c r="DW26" s="43">
        <f t="shared" si="8"/>
        <v>154621.47999999998</v>
      </c>
      <c r="DX26" s="43">
        <f t="shared" si="8"/>
        <v>0</v>
      </c>
      <c r="DY26" s="43">
        <f t="shared" si="8"/>
        <v>0</v>
      </c>
      <c r="DZ26" s="43">
        <f t="shared" si="8"/>
        <v>0</v>
      </c>
      <c r="EA26" s="43">
        <f t="shared" si="8"/>
        <v>0</v>
      </c>
      <c r="EB26" s="43">
        <f t="shared" si="8"/>
        <v>0</v>
      </c>
      <c r="EC26" s="43">
        <f t="shared" si="8"/>
        <v>0</v>
      </c>
      <c r="ED26" s="43">
        <f t="shared" si="8"/>
        <v>0</v>
      </c>
      <c r="EE26" s="43">
        <f t="shared" si="8"/>
        <v>0</v>
      </c>
      <c r="EF26" s="43">
        <f t="shared" si="8"/>
        <v>0</v>
      </c>
      <c r="EG26" s="43">
        <f t="shared" si="8"/>
        <v>0</v>
      </c>
      <c r="EH26" s="43">
        <f t="shared" si="8"/>
        <v>0</v>
      </c>
      <c r="EI26" s="43">
        <f t="shared" si="8"/>
        <v>0</v>
      </c>
      <c r="EJ26" s="43"/>
      <c r="EK26" s="43"/>
      <c r="EL26" s="43">
        <f t="shared" si="8"/>
        <v>970</v>
      </c>
      <c r="EM26" s="43">
        <f t="shared" si="8"/>
        <v>17435166.215999998</v>
      </c>
      <c r="EN26" s="42">
        <f>EM26/EL26</f>
        <v>17974.398160824741</v>
      </c>
      <c r="EQ26" s="200"/>
      <c r="ER26" s="200"/>
      <c r="ES26" s="200"/>
      <c r="ET26" s="200"/>
      <c r="EU26" s="200"/>
      <c r="EV26" s="200"/>
      <c r="EW26" s="200"/>
      <c r="EX26" s="200"/>
      <c r="EY26" s="200"/>
      <c r="EZ26" s="200"/>
      <c r="FA26" s="200"/>
      <c r="FB26" s="200"/>
      <c r="FC26" s="200"/>
      <c r="FD26" s="200"/>
      <c r="FE26" s="200"/>
      <c r="FF26" s="200"/>
      <c r="FG26" s="200"/>
      <c r="FH26" s="200"/>
      <c r="FI26" s="200"/>
      <c r="FJ26" s="200"/>
      <c r="FK26" s="200"/>
      <c r="FL26" s="200"/>
      <c r="FM26" s="200"/>
      <c r="FN26" s="200"/>
      <c r="FO26" s="200"/>
      <c r="FP26" s="200"/>
      <c r="FQ26" s="200"/>
      <c r="FR26" s="200"/>
      <c r="FS26" s="200"/>
      <c r="FT26" s="200"/>
      <c r="FU26" s="200"/>
      <c r="FV26" s="200"/>
      <c r="FW26" s="200"/>
      <c r="FX26" s="200"/>
      <c r="FY26" s="200"/>
      <c r="FZ26" s="200"/>
      <c r="GA26" s="200"/>
      <c r="GB26" s="200"/>
      <c r="GC26" s="200"/>
      <c r="GD26" s="200"/>
      <c r="GE26" s="200"/>
      <c r="GF26" s="200"/>
      <c r="GG26" s="200"/>
      <c r="GH26" s="200"/>
      <c r="GI26" s="200"/>
      <c r="GJ26" s="200"/>
      <c r="GK26" s="200"/>
      <c r="GL26" s="200"/>
      <c r="GM26" s="200"/>
      <c r="GN26" s="200"/>
      <c r="GO26" s="200"/>
      <c r="GP26" s="200"/>
      <c r="GQ26" s="200"/>
      <c r="GR26" s="200"/>
      <c r="GS26" s="200"/>
      <c r="GT26" s="200"/>
      <c r="GU26" s="200"/>
      <c r="GV26" s="200"/>
      <c r="GW26" s="200"/>
      <c r="GX26" s="200"/>
      <c r="GY26" s="200"/>
      <c r="GZ26" s="200"/>
      <c r="HA26" s="200"/>
      <c r="HB26" s="200"/>
      <c r="HC26" s="200"/>
      <c r="HD26" s="200"/>
      <c r="HE26" s="200"/>
      <c r="HF26" s="200"/>
      <c r="HG26" s="200"/>
      <c r="HH26" s="200"/>
      <c r="HI26" s="200"/>
      <c r="HJ26" s="200"/>
      <c r="HK26" s="200"/>
      <c r="HL26" s="200"/>
      <c r="HM26" s="200"/>
      <c r="HN26" s="200"/>
      <c r="HO26" s="200"/>
      <c r="HP26" s="200"/>
      <c r="HQ26" s="200"/>
      <c r="HR26" s="200"/>
      <c r="HS26" s="200"/>
      <c r="HT26" s="200"/>
      <c r="HU26" s="200"/>
      <c r="HV26" s="200"/>
      <c r="HW26" s="200"/>
      <c r="HX26" s="200"/>
      <c r="HY26" s="200"/>
      <c r="HZ26" s="200"/>
      <c r="IA26" s="200"/>
      <c r="IB26" s="200"/>
      <c r="IC26" s="200"/>
      <c r="ID26" s="200"/>
      <c r="IE26" s="200"/>
      <c r="IF26" s="200"/>
      <c r="IG26" s="200"/>
      <c r="IH26" s="200"/>
      <c r="II26" s="200"/>
      <c r="IJ26" s="200"/>
      <c r="IK26" s="200"/>
      <c r="IL26" s="200"/>
      <c r="IM26" s="200"/>
      <c r="IN26" s="200"/>
      <c r="IO26" s="200"/>
      <c r="IP26" s="200"/>
      <c r="IQ26" s="200"/>
      <c r="IR26" s="200"/>
      <c r="IS26" s="200"/>
      <c r="IT26" s="200"/>
      <c r="IU26" s="200"/>
      <c r="IV26" s="200"/>
      <c r="IW26" s="200"/>
      <c r="IX26" s="200"/>
      <c r="IY26" s="200"/>
      <c r="IZ26" s="200"/>
      <c r="JA26" s="200"/>
      <c r="JB26" s="200"/>
      <c r="JC26" s="200"/>
      <c r="JD26" s="200"/>
      <c r="JE26" s="200"/>
    </row>
    <row r="27" spans="1:265" x14ac:dyDescent="0.25">
      <c r="A27" s="33"/>
      <c r="B27" s="20">
        <v>9</v>
      </c>
      <c r="C27" s="46" t="s">
        <v>189</v>
      </c>
      <c r="D27" s="47" t="s">
        <v>190</v>
      </c>
      <c r="E27" s="48">
        <v>13520</v>
      </c>
      <c r="F27" s="48">
        <v>0.89</v>
      </c>
      <c r="G27" s="48"/>
      <c r="H27" s="81">
        <v>1</v>
      </c>
      <c r="I27" s="82"/>
      <c r="J27" s="48">
        <v>1.4</v>
      </c>
      <c r="K27" s="48">
        <v>1.68</v>
      </c>
      <c r="L27" s="48">
        <v>2.23</v>
      </c>
      <c r="M27" s="52">
        <v>2.57</v>
      </c>
      <c r="N27" s="53">
        <v>20</v>
      </c>
      <c r="O27" s="54">
        <f>N27*E27*F27*H27*J27*$O$8</f>
        <v>336918.39999999997</v>
      </c>
      <c r="P27" s="55"/>
      <c r="Q27" s="54">
        <f>P27*E27*F27*H27*J27*$Q$8</f>
        <v>0</v>
      </c>
      <c r="R27" s="53"/>
      <c r="S27" s="54">
        <f>R27*E27*F27*H27*J27*$S$8</f>
        <v>0</v>
      </c>
      <c r="T27" s="53"/>
      <c r="U27" s="54">
        <f>SUM(T27*E27*F27*H27*J27*$U$8)</f>
        <v>0</v>
      </c>
      <c r="V27" s="53"/>
      <c r="W27" s="53">
        <f>SUM(V27*E27*F27*H27*J27*$W$8)</f>
        <v>0</v>
      </c>
      <c r="X27" s="53"/>
      <c r="Y27" s="54">
        <f>SUM(X27*E27*F27*H27*J27*$Y$8)</f>
        <v>0</v>
      </c>
      <c r="Z27" s="53">
        <v>19</v>
      </c>
      <c r="AA27" s="54">
        <f>SUM(Z27*E27*F27*H27*J27*$AA$8)</f>
        <v>320072.48</v>
      </c>
      <c r="AB27" s="53">
        <v>14</v>
      </c>
      <c r="AC27" s="54">
        <f>SUM(AB27*E27*F27*H27*J27*$AC$8)</f>
        <v>235842.88</v>
      </c>
      <c r="AD27" s="53"/>
      <c r="AE27" s="54">
        <f>SUM(AD27*E27*F27*H27*K27*$AE$8)</f>
        <v>0</v>
      </c>
      <c r="AF27" s="53">
        <v>10</v>
      </c>
      <c r="AG27" s="54">
        <f>SUM(AF27*E27*F27*H27*K27*$AG$8)</f>
        <v>202151.03999999998</v>
      </c>
      <c r="AH27" s="53">
        <v>32</v>
      </c>
      <c r="AI27" s="54">
        <f>SUM(AH27*E27*F27*H27*J27*$AI$8)</f>
        <v>539069.43999999994</v>
      </c>
      <c r="AJ27" s="53"/>
      <c r="AK27" s="53">
        <f>SUM(AJ27*E27*F27*H27*J27*$AK$8)</f>
        <v>0</v>
      </c>
      <c r="AL27" s="53"/>
      <c r="AM27" s="54">
        <f>SUM(AL27*E27*F27*H27*J27*$AM$8)</f>
        <v>0</v>
      </c>
      <c r="AN27" s="53"/>
      <c r="AO27" s="54">
        <f>SUM(AN27*E27*F27*H27*J27*$AO$8)</f>
        <v>0</v>
      </c>
      <c r="AP27" s="53"/>
      <c r="AQ27" s="54">
        <f>SUM(E27*F27*H27*J27*AP27*$AQ$8)</f>
        <v>0</v>
      </c>
      <c r="AR27" s="53"/>
      <c r="AS27" s="54">
        <f>SUM(AR27*E27*F27*H27*J27*$AS$8)</f>
        <v>0</v>
      </c>
      <c r="AT27" s="53"/>
      <c r="AU27" s="54">
        <f>SUM(AT27*E27*F27*H27*J27*$AU$8)</f>
        <v>0</v>
      </c>
      <c r="AV27" s="53">
        <v>5</v>
      </c>
      <c r="AW27" s="54">
        <f>SUM(AV27*E27*F27*H27*J27*$AW$8)</f>
        <v>84229.599999999991</v>
      </c>
      <c r="AX27" s="53">
        <v>145</v>
      </c>
      <c r="AY27" s="54">
        <f>SUM(AX27*E27*F27*H27*J27*$AY$8)</f>
        <v>2442658.4</v>
      </c>
      <c r="AZ27" s="83">
        <v>25</v>
      </c>
      <c r="BA27" s="54">
        <f>SUM(AZ27*E27*F27*H27*J27*$BA$8)</f>
        <v>421148</v>
      </c>
      <c r="BB27" s="53">
        <v>124</v>
      </c>
      <c r="BC27" s="54">
        <f>SUM(BB27*E27*F27*H27*J27*$BC$8)</f>
        <v>2088894.0799999998</v>
      </c>
      <c r="BD27" s="53">
        <v>15</v>
      </c>
      <c r="BE27" s="54">
        <f>SUM(BD27*E27*F27*H27*J27*$BE$8)</f>
        <v>252688.8</v>
      </c>
      <c r="BF27" s="53">
        <v>81</v>
      </c>
      <c r="BG27" s="54">
        <f>BF27*E27*F27*H27*J27*$BG$8</f>
        <v>1364519.52</v>
      </c>
      <c r="BH27" s="53">
        <v>41</v>
      </c>
      <c r="BI27" s="54">
        <f>BH27*E27*F27*H27*J27*$BI$8</f>
        <v>690682.72</v>
      </c>
      <c r="BJ27" s="53">
        <v>10</v>
      </c>
      <c r="BK27" s="54">
        <f>BJ27*E27*F27*H27*J27*$BK$8</f>
        <v>168459.19999999998</v>
      </c>
      <c r="BL27" s="53"/>
      <c r="BM27" s="54">
        <f>SUM(BL27*E27*F27*H27*J27*$BM$8)</f>
        <v>0</v>
      </c>
      <c r="BN27" s="53"/>
      <c r="BO27" s="54">
        <f>SUM(BN27*E27*F27*H27*J27*$BO$8)</f>
        <v>0</v>
      </c>
      <c r="BP27" s="53"/>
      <c r="BQ27" s="54">
        <f>SUM(BP27*E27*F27*H27*J27*$BQ$8)</f>
        <v>0</v>
      </c>
      <c r="BR27" s="53"/>
      <c r="BS27" s="54">
        <f>SUM(BR27*E27*F27*H27*J27*$BS$8)</f>
        <v>0</v>
      </c>
      <c r="BT27" s="53">
        <v>5</v>
      </c>
      <c r="BU27" s="54">
        <f>SUM(BT27*E27*F27*H27*J27*$BU$8)</f>
        <v>84229.599999999991</v>
      </c>
      <c r="BV27" s="53">
        <v>5</v>
      </c>
      <c r="BW27" s="54">
        <f>BV27*E27*F27*H27*J27*$BW$8</f>
        <v>84229.599999999991</v>
      </c>
      <c r="BX27" s="53">
        <v>20</v>
      </c>
      <c r="BY27" s="54">
        <f>SUM(BX27*E27*F27*H27*J27*$BY$8)</f>
        <v>336918.39999999997</v>
      </c>
      <c r="BZ27" s="53">
        <v>7</v>
      </c>
      <c r="CA27" s="54">
        <f>SUM(BZ27*E27*F27*H27*J27*$CA$8)</f>
        <v>117921.44</v>
      </c>
      <c r="CB27" s="53">
        <v>18</v>
      </c>
      <c r="CC27" s="54">
        <f>SUM(CB27*E27*F27*H27*J27*$CC$8)</f>
        <v>303226.56</v>
      </c>
      <c r="CD27" s="53">
        <v>18</v>
      </c>
      <c r="CE27" s="54">
        <f>SUM(CD27*E27*F27*H27*J27*$CE$8)</f>
        <v>303226.56</v>
      </c>
      <c r="CF27" s="53">
        <v>38</v>
      </c>
      <c r="CG27" s="54">
        <f>CF27*E27*F27*H27*J27*$CG$8</f>
        <v>640144.96</v>
      </c>
      <c r="CH27" s="53">
        <v>19</v>
      </c>
      <c r="CI27" s="54">
        <f>SUM(CH27*E27*F27*H27*J27*$CI$8)</f>
        <v>320072.48</v>
      </c>
      <c r="CJ27" s="53"/>
      <c r="CK27" s="54">
        <f>SUM(CJ27*E27*F27*H27*K27*$CK$8)</f>
        <v>0</v>
      </c>
      <c r="CL27" s="53">
        <v>30</v>
      </c>
      <c r="CM27" s="54">
        <f>SUM(CL27*E27*F27*H27*K27*$CM$8)</f>
        <v>606453.12</v>
      </c>
      <c r="CN27" s="53"/>
      <c r="CO27" s="54">
        <f>SUM(CN27*E27*F27*H27*K27*$CO$8)</f>
        <v>0</v>
      </c>
      <c r="CP27" s="53">
        <v>35</v>
      </c>
      <c r="CQ27" s="54">
        <f>SUM(CP27*E27*F27*H27*K27*$CQ$8)</f>
        <v>707528.64</v>
      </c>
      <c r="CR27" s="53"/>
      <c r="CS27" s="54">
        <f>SUM(CR27*E27*F27*H27*K27*$CS$8)</f>
        <v>0</v>
      </c>
      <c r="CT27" s="53"/>
      <c r="CU27" s="54">
        <f>SUM(CT27*E27*F27*H27*K27*$CU$8)</f>
        <v>0</v>
      </c>
      <c r="CV27" s="53"/>
      <c r="CW27" s="54">
        <f>SUM(CV27*E27*F27*H27*K27*$CW$8)</f>
        <v>0</v>
      </c>
      <c r="CX27" s="53">
        <v>10</v>
      </c>
      <c r="CY27" s="54">
        <f>SUM(CX27*E27*F27*H27*K27*$CY$8)</f>
        <v>202151.03999999998</v>
      </c>
      <c r="CZ27" s="53">
        <v>20</v>
      </c>
      <c r="DA27" s="54">
        <f>SUM(CZ27*E27*F27*H27*K27*$DA$8)</f>
        <v>404302.07999999996</v>
      </c>
      <c r="DB27" s="53">
        <v>10</v>
      </c>
      <c r="DC27" s="54">
        <f>SUM(DB27*E27*F27*H27*K27*$DC$8)</f>
        <v>202151.03999999998</v>
      </c>
      <c r="DD27" s="53">
        <v>30</v>
      </c>
      <c r="DE27" s="54">
        <f>SUM(DD27*E27*F27*H27*K27*$DE$8)</f>
        <v>606453.12</v>
      </c>
      <c r="DF27" s="53">
        <v>90</v>
      </c>
      <c r="DG27" s="54">
        <f>SUM(DF27*E27*F27*H27*K27*$DG$8)</f>
        <v>1819359.3599999999</v>
      </c>
      <c r="DH27" s="53">
        <v>20</v>
      </c>
      <c r="DI27" s="54">
        <f>SUM(DH27*E27*F27*H27*K27*$DI$8)</f>
        <v>404302.07999999996</v>
      </c>
      <c r="DJ27" s="53">
        <v>31</v>
      </c>
      <c r="DK27" s="54">
        <f>SUM(DJ27*E27*F27*H27*K27*$DK$8)</f>
        <v>626668.22399999993</v>
      </c>
      <c r="DL27" s="53">
        <v>1</v>
      </c>
      <c r="DM27" s="54">
        <f>SUM(DL27*E27*F27*H27*K27*$DM$8)</f>
        <v>20215.103999999999</v>
      </c>
      <c r="DN27" s="53">
        <v>2</v>
      </c>
      <c r="DO27" s="54">
        <f>DN27*E27*F27*H27*K27*$DO$8</f>
        <v>40430.207999999999</v>
      </c>
      <c r="DP27" s="53">
        <v>12</v>
      </c>
      <c r="DQ27" s="54">
        <f>SUM(DP27*E27*F27*H27*K27*$DQ$8)</f>
        <v>242581.24799999999</v>
      </c>
      <c r="DR27" s="53">
        <v>3</v>
      </c>
      <c r="DS27" s="54">
        <f>SUM(DR27*E27*F27*H27*K27*$DS$8)</f>
        <v>60645.311999999998</v>
      </c>
      <c r="DT27" s="53"/>
      <c r="DU27" s="54">
        <f>SUM(DT27*E27*F27*H27*L27*$DU$8)</f>
        <v>0</v>
      </c>
      <c r="DV27" s="57">
        <v>5</v>
      </c>
      <c r="DW27" s="54">
        <f>SUM(DV27*E27*F27*H27*M27*$DW$8)</f>
        <v>154621.47999999998</v>
      </c>
      <c r="DX27" s="53"/>
      <c r="DY27" s="54">
        <f>SUM(DX27*E27*F27*H27*J27*$DY$8)</f>
        <v>0</v>
      </c>
      <c r="DZ27" s="53"/>
      <c r="EA27" s="59">
        <f>SUM(DZ27*E27*F27*H27*J27*$EA$8)</f>
        <v>0</v>
      </c>
      <c r="EB27" s="53"/>
      <c r="EC27" s="54">
        <f>SUM(EB27*E27*F27*H27*J27*$EC$8)</f>
        <v>0</v>
      </c>
      <c r="ED27" s="53"/>
      <c r="EE27" s="54">
        <f>SUM(ED27*E27*F27*H27*J27*$EE$8)</f>
        <v>0</v>
      </c>
      <c r="EF27" s="53"/>
      <c r="EG27" s="54">
        <f>EF27*E27*F27*H27*J27*$EG$8</f>
        <v>0</v>
      </c>
      <c r="EH27" s="53"/>
      <c r="EI27" s="54">
        <f>EH27*E27*F27*H27*J27*$EI$8</f>
        <v>0</v>
      </c>
      <c r="EJ27" s="53"/>
      <c r="EK27" s="54"/>
      <c r="EL27" s="60">
        <f>SUM(N27,X27,P27,R27,Z27,T27,V27,AB27,AD27,AF27,AH27,AJ27,AP27,AR27,AT27,AN27,CJ27,CP27,CT27,BX27,BZ27,CZ27,DB27,DD27,DF27,DH27,DJ27,DL27,AV27,AL27,AX27,AZ27,BB27,BD27,BF27,BH27,BJ27,BL27,BN27,BP27,BR27,EB27,ED27,DX27,DZ27,BT27,BV27,CR27,CL27,CN27,CV27,CX27,CB27,CD27,CF27,CH27,DN27,DP27,DR27,DT27,DV27,EF27,EH27,EJ27)</f>
        <v>970</v>
      </c>
      <c r="EM27" s="60">
        <f>SUM(O27,Y27,Q27,S27,AA27,U27,W27,AC27,AE27,AG27,AI27,AK27,AQ27,AS27,AU27,AO27,CK27,CQ27,CU27,BY27,CA27,DA27,DC27,DE27,DG27,DI27,DK27,DM27,AW27,AM27,AY27,BA27,BC27,BE27,BG27,BI27,BK27,BM27,BO27,BQ27,BS27,EC27,EE27,DY27,EA27,BU27,BW27,CS27,CM27,CO27,CW27,CY27,CC27,CE27,CG27,CI27,DO27,DQ27,DS27,DU27,DW27,EG27,EI27,EK27)</f>
        <v>17435166.215999998</v>
      </c>
      <c r="EN27" s="1">
        <f>EL27*H27</f>
        <v>970</v>
      </c>
    </row>
    <row r="28" spans="1:265" s="80" customFormat="1" x14ac:dyDescent="0.25">
      <c r="A28" s="32">
        <v>5</v>
      </c>
      <c r="B28" s="84"/>
      <c r="C28" s="20"/>
      <c r="D28" s="34" t="s">
        <v>191</v>
      </c>
      <c r="E28" s="48">
        <v>13520</v>
      </c>
      <c r="F28" s="85">
        <v>5.45</v>
      </c>
      <c r="G28" s="85"/>
      <c r="H28" s="36">
        <v>1</v>
      </c>
      <c r="I28" s="75"/>
      <c r="J28" s="86">
        <v>1.4</v>
      </c>
      <c r="K28" s="86">
        <v>1.68</v>
      </c>
      <c r="L28" s="86">
        <v>2.23</v>
      </c>
      <c r="M28" s="77">
        <v>2.57</v>
      </c>
      <c r="N28" s="43">
        <f>N29+N30+N31+N32+N33+N34+N35+N36</f>
        <v>447</v>
      </c>
      <c r="O28" s="43">
        <f t="shared" ref="O28:BY28" si="9">SUM(O29:O36)</f>
        <v>53669397.600000001</v>
      </c>
      <c r="P28" s="43">
        <f>P29+P30+P31+P32+P33+P34+P35+P36</f>
        <v>0</v>
      </c>
      <c r="Q28" s="43">
        <f t="shared" si="9"/>
        <v>0</v>
      </c>
      <c r="R28" s="43">
        <f>R29+R30+R31+R32+R33+R34+R35+R36</f>
        <v>0</v>
      </c>
      <c r="S28" s="43">
        <f t="shared" si="9"/>
        <v>0</v>
      </c>
      <c r="T28" s="43">
        <f>T29+T30+T31+T32+T33+T34+T35+T36</f>
        <v>0</v>
      </c>
      <c r="U28" s="43">
        <f t="shared" si="9"/>
        <v>0</v>
      </c>
      <c r="V28" s="43">
        <f>V29+V30+V31+V32+V33+V34+V35+V36</f>
        <v>0</v>
      </c>
      <c r="W28" s="43">
        <f t="shared" si="9"/>
        <v>0</v>
      </c>
      <c r="X28" s="43">
        <f>X29+X30+X31+X32+X33+X34+X35+X36</f>
        <v>0</v>
      </c>
      <c r="Y28" s="43">
        <f t="shared" si="9"/>
        <v>0</v>
      </c>
      <c r="Z28" s="43">
        <f>Z29+Z30+Z31+Z32+Z33+Z34+Z35+Z36</f>
        <v>0</v>
      </c>
      <c r="AA28" s="43">
        <f t="shared" si="9"/>
        <v>0</v>
      </c>
      <c r="AB28" s="43">
        <f>AB29+AB30+AB31+AB32+AB33+AB34+AB35+AB36</f>
        <v>7</v>
      </c>
      <c r="AC28" s="43">
        <f t="shared" si="9"/>
        <v>148963.35999999999</v>
      </c>
      <c r="AD28" s="43">
        <f>AD29+AD30+AD31+AD32+AD33+AD34+AD35+AD36</f>
        <v>0</v>
      </c>
      <c r="AE28" s="43">
        <f t="shared" si="9"/>
        <v>0</v>
      </c>
      <c r="AF28" s="43">
        <f>AF29+AF30+AF31+AF32+AF33+AF34+AF35+AF36</f>
        <v>0</v>
      </c>
      <c r="AG28" s="43">
        <f t="shared" si="9"/>
        <v>0</v>
      </c>
      <c r="AH28" s="43">
        <f>AH29+AH30+AH31+AH32+AH33+AH34+AH35+AH36</f>
        <v>0</v>
      </c>
      <c r="AI28" s="43">
        <f t="shared" si="9"/>
        <v>0</v>
      </c>
      <c r="AJ28" s="43">
        <f>AJ29+AJ30+AJ31+AJ32+AJ33+AJ34+AJ35+AJ36</f>
        <v>0</v>
      </c>
      <c r="AK28" s="43">
        <f t="shared" si="9"/>
        <v>0</v>
      </c>
      <c r="AL28" s="43">
        <f>AL29+AL30+AL31+AL32+AL33+AL34+AL35+AL36</f>
        <v>0</v>
      </c>
      <c r="AM28" s="43">
        <f t="shared" si="9"/>
        <v>0</v>
      </c>
      <c r="AN28" s="43">
        <f>AN29+AN30+AN31+AN32+AN33+AN34+AN35+AN36</f>
        <v>0</v>
      </c>
      <c r="AO28" s="43">
        <f t="shared" si="9"/>
        <v>0</v>
      </c>
      <c r="AP28" s="43">
        <f>AP29+AP30+AP31+AP32+AP33+AP34+AP35+AP36</f>
        <v>0</v>
      </c>
      <c r="AQ28" s="43">
        <f t="shared" si="9"/>
        <v>0</v>
      </c>
      <c r="AR28" s="43">
        <f>AR29+AR30+AR31+AR32+AR33+AR34+AR35+AR36</f>
        <v>0</v>
      </c>
      <c r="AS28" s="43">
        <f t="shared" si="9"/>
        <v>0</v>
      </c>
      <c r="AT28" s="43">
        <f>AT29+AT30+AT31+AT32+AT33+AT34+AT35+AT36</f>
        <v>0</v>
      </c>
      <c r="AU28" s="43">
        <f t="shared" si="9"/>
        <v>0</v>
      </c>
      <c r="AV28" s="43">
        <f>AV29+AV30+AV31+AV32+AV33+AV34+AV35+AV36</f>
        <v>0</v>
      </c>
      <c r="AW28" s="43">
        <f t="shared" si="9"/>
        <v>0</v>
      </c>
      <c r="AX28" s="43">
        <f>AX29+AX30+AX31+AX32+AX33+AX34+AX35+AX36</f>
        <v>0</v>
      </c>
      <c r="AY28" s="43">
        <f t="shared" si="9"/>
        <v>0</v>
      </c>
      <c r="AZ28" s="43">
        <f>AZ29+AZ30+AZ31+AZ32+AZ33+AZ34+AZ35+AZ36</f>
        <v>0</v>
      </c>
      <c r="BA28" s="43">
        <f t="shared" si="9"/>
        <v>0</v>
      </c>
      <c r="BB28" s="43">
        <f>BB29+BB30+BB31+BB32+BB33+BB34+BB35+BB36</f>
        <v>0</v>
      </c>
      <c r="BC28" s="43">
        <f t="shared" si="9"/>
        <v>0</v>
      </c>
      <c r="BD28" s="43">
        <f>BD29+BD30+BD31+BD32+BD33+BD34+BD35+BD36</f>
        <v>7</v>
      </c>
      <c r="BE28" s="43">
        <f t="shared" si="9"/>
        <v>120571.36</v>
      </c>
      <c r="BF28" s="43">
        <f>BF29+BF30+BF31+BF32+BF33+BF34+BF35+BF36</f>
        <v>0</v>
      </c>
      <c r="BG28" s="43">
        <f t="shared" si="9"/>
        <v>0</v>
      </c>
      <c r="BH28" s="43">
        <f>BH29+BH30+BH31+BH32+BH33+BH34+BH35+BH36</f>
        <v>0</v>
      </c>
      <c r="BI28" s="43">
        <f t="shared" si="9"/>
        <v>0</v>
      </c>
      <c r="BJ28" s="43">
        <f>BJ29+BJ30+BJ31+BJ32+BJ33+BJ34+BJ35+BJ36</f>
        <v>0</v>
      </c>
      <c r="BK28" s="43">
        <f t="shared" si="9"/>
        <v>0</v>
      </c>
      <c r="BL28" s="43">
        <f>BL29+BL30+BL31+BL32+BL33+BL34+BL35+BL36</f>
        <v>0</v>
      </c>
      <c r="BM28" s="43">
        <f t="shared" si="9"/>
        <v>0</v>
      </c>
      <c r="BN28" s="43">
        <f>BN29+BN30+BN31+BN32+BN33+BN34+BN35+BN36</f>
        <v>15</v>
      </c>
      <c r="BO28" s="43">
        <f t="shared" si="9"/>
        <v>258367.19999999998</v>
      </c>
      <c r="BP28" s="43">
        <f>BP29+BP30+BP31+BP32+BP33+BP34+BP35+BP36</f>
        <v>0</v>
      </c>
      <c r="BQ28" s="43">
        <f t="shared" si="9"/>
        <v>0</v>
      </c>
      <c r="BR28" s="43">
        <f>BR29+BR30+BR31+BR32+BR33+BR34+BR35+BR36</f>
        <v>0</v>
      </c>
      <c r="BS28" s="43">
        <f t="shared" si="9"/>
        <v>0</v>
      </c>
      <c r="BT28" s="43">
        <f>BT29+BT30+BT31+BT32+BT33+BT34+BT35+BT36</f>
        <v>0</v>
      </c>
      <c r="BU28" s="43">
        <f t="shared" si="9"/>
        <v>0</v>
      </c>
      <c r="BV28" s="43">
        <f>BV29+BV30+BV31+BV32+BV33+BV34+BV35+BV36</f>
        <v>0</v>
      </c>
      <c r="BW28" s="43">
        <f t="shared" si="9"/>
        <v>0</v>
      </c>
      <c r="BX28" s="43">
        <f>BX29+BX30+BX31+BX32+BX33+BX34+BX35+BX36</f>
        <v>0</v>
      </c>
      <c r="BY28" s="43">
        <f t="shared" si="9"/>
        <v>0</v>
      </c>
      <c r="BZ28" s="43">
        <f>BZ29+BZ30+BZ31+BZ32+BZ33+BZ34+BZ35+BZ36</f>
        <v>0</v>
      </c>
      <c r="CA28" s="43">
        <f t="shared" ref="CA28:EM28" si="10">SUM(CA29:CA36)</f>
        <v>0</v>
      </c>
      <c r="CB28" s="43">
        <f>CB29+CB30+CB31+CB32+CB33+CB34+CB35+CB36</f>
        <v>0</v>
      </c>
      <c r="CC28" s="43">
        <f t="shared" si="10"/>
        <v>0</v>
      </c>
      <c r="CD28" s="43">
        <f>CD29+CD30+CD31+CD32+CD33+CD34+CD35+CD36</f>
        <v>0</v>
      </c>
      <c r="CE28" s="43">
        <f t="shared" si="10"/>
        <v>0</v>
      </c>
      <c r="CF28" s="43">
        <f>CF29+CF30+CF31+CF32+CF33+CF34+CF35+CF36</f>
        <v>0</v>
      </c>
      <c r="CG28" s="43">
        <f t="shared" si="10"/>
        <v>0</v>
      </c>
      <c r="CH28" s="43">
        <f>CH29+CH30+CH31+CH32+CH33+CH34+CH35+CH36</f>
        <v>0</v>
      </c>
      <c r="CI28" s="43">
        <f t="shared" si="10"/>
        <v>0</v>
      </c>
      <c r="CJ28" s="43">
        <f>CJ29+CJ30+CJ31+CJ32+CJ33+CJ34+CJ35+CJ36</f>
        <v>0</v>
      </c>
      <c r="CK28" s="43">
        <f t="shared" si="10"/>
        <v>0</v>
      </c>
      <c r="CL28" s="43">
        <f>CL29+CL30+CL31+CL32+CL33+CL34+CL35+CL36</f>
        <v>1</v>
      </c>
      <c r="CM28" s="43">
        <f t="shared" si="10"/>
        <v>20669.376</v>
      </c>
      <c r="CN28" s="43">
        <f>CN29+CN30+CN31+CN32+CN33+CN34+CN35+CN36</f>
        <v>0</v>
      </c>
      <c r="CO28" s="43">
        <f t="shared" si="10"/>
        <v>0</v>
      </c>
      <c r="CP28" s="43">
        <f>CP29+CP30+CP31+CP32+CP33+CP34+CP35+CP36</f>
        <v>0</v>
      </c>
      <c r="CQ28" s="43">
        <f t="shared" si="10"/>
        <v>0</v>
      </c>
      <c r="CR28" s="43">
        <f>CR29+CR30+CR31+CR32+CR33+CR34+CR35+CR36</f>
        <v>0</v>
      </c>
      <c r="CS28" s="43">
        <f t="shared" si="10"/>
        <v>0</v>
      </c>
      <c r="CT28" s="43">
        <f>CT29+CT30+CT31+CT32+CT33+CT34+CT35+CT36</f>
        <v>0</v>
      </c>
      <c r="CU28" s="43">
        <f t="shared" si="10"/>
        <v>0</v>
      </c>
      <c r="CV28" s="43">
        <f>CV29+CV30+CV31+CV32+CV33+CV34+CV35+CV36</f>
        <v>0</v>
      </c>
      <c r="CW28" s="43">
        <f t="shared" si="10"/>
        <v>0</v>
      </c>
      <c r="CX28" s="43">
        <f>CX29+CX30+CX31+CX32+CX33+CX34+CX35+CX36</f>
        <v>0</v>
      </c>
      <c r="CY28" s="43">
        <f t="shared" si="10"/>
        <v>0</v>
      </c>
      <c r="CZ28" s="43">
        <f>CZ29+CZ30+CZ31+CZ32+CZ33+CZ34+CZ35+CZ36</f>
        <v>11</v>
      </c>
      <c r="DA28" s="43">
        <f t="shared" si="10"/>
        <v>227363.136</v>
      </c>
      <c r="DB28" s="43">
        <f>DB29+DB30+DB31+DB32+DB33+DB34+DB35+DB36</f>
        <v>0</v>
      </c>
      <c r="DC28" s="43">
        <f t="shared" si="10"/>
        <v>0</v>
      </c>
      <c r="DD28" s="43">
        <f>DD29+DD30+DD31+DD32+DD33+DD34+DD35+DD36</f>
        <v>2</v>
      </c>
      <c r="DE28" s="43">
        <f t="shared" si="10"/>
        <v>41338.752</v>
      </c>
      <c r="DF28" s="43">
        <f>DF29+DF30+DF31+DF32+DF33+DF34+DF35+DF36</f>
        <v>0</v>
      </c>
      <c r="DG28" s="43">
        <f t="shared" si="10"/>
        <v>0</v>
      </c>
      <c r="DH28" s="43">
        <f>DH29+DH30+DH31+DH32+DH33+DH34+DH35+DH36</f>
        <v>0</v>
      </c>
      <c r="DI28" s="43">
        <f t="shared" si="10"/>
        <v>0</v>
      </c>
      <c r="DJ28" s="43">
        <f>DJ29+DJ30+DJ31+DJ32+DJ33+DJ34+DJ35+DJ36</f>
        <v>0</v>
      </c>
      <c r="DK28" s="43">
        <f t="shared" si="10"/>
        <v>0</v>
      </c>
      <c r="DL28" s="43">
        <f>DL29+DL30+DL31+DL32+DL33+DL34+DL35+DL36</f>
        <v>0</v>
      </c>
      <c r="DM28" s="43">
        <f t="shared" si="10"/>
        <v>0</v>
      </c>
      <c r="DN28" s="43">
        <f>DN29+DN30+DN31+DN32+DN33+DN34+DN35+DN36</f>
        <v>0</v>
      </c>
      <c r="DO28" s="43">
        <f t="shared" si="10"/>
        <v>0</v>
      </c>
      <c r="DP28" s="43">
        <f>DP29+DP30+DP31+DP32+DP33+DP34+DP35+DP36</f>
        <v>0</v>
      </c>
      <c r="DQ28" s="43">
        <f t="shared" si="10"/>
        <v>0</v>
      </c>
      <c r="DR28" s="43">
        <f>DR29+DR30+DR31+DR32+DR33+DR34+DR35+DR36</f>
        <v>0</v>
      </c>
      <c r="DS28" s="43">
        <f t="shared" si="10"/>
        <v>0</v>
      </c>
      <c r="DT28" s="43">
        <f>DT29+DT30+DT31+DT32+DT33+DT34+DT35+DT36</f>
        <v>0</v>
      </c>
      <c r="DU28" s="43">
        <f t="shared" si="10"/>
        <v>0</v>
      </c>
      <c r="DV28" s="43">
        <f>DV29+DV30+DV31+DV32+DV33+DV34+DV35+DV36</f>
        <v>1</v>
      </c>
      <c r="DW28" s="43">
        <f t="shared" si="10"/>
        <v>31619.223999999998</v>
      </c>
      <c r="DX28" s="43">
        <f>DX29+DX30+DX31+DX32+DX33+DX34+DX35+DX36</f>
        <v>0</v>
      </c>
      <c r="DY28" s="43">
        <f t="shared" si="10"/>
        <v>0</v>
      </c>
      <c r="DZ28" s="43">
        <f>DZ29+DZ30+DZ31+DZ32+DZ33+DZ34+DZ35+DZ36</f>
        <v>0</v>
      </c>
      <c r="EA28" s="43">
        <f t="shared" si="10"/>
        <v>0</v>
      </c>
      <c r="EB28" s="43">
        <f>EB29+EB30+EB31+EB32+EB33+EB34+EB35+EB36</f>
        <v>0</v>
      </c>
      <c r="EC28" s="43">
        <f t="shared" si="10"/>
        <v>0</v>
      </c>
      <c r="ED28" s="43">
        <f>ED29+ED30+ED31+ED32+ED33+ED34+ED35+ED36</f>
        <v>0</v>
      </c>
      <c r="EE28" s="43">
        <f t="shared" si="10"/>
        <v>0</v>
      </c>
      <c r="EF28" s="43">
        <f>EF29+EF30+EF31+EF32+EF33+EF34+EF35+EF36</f>
        <v>0</v>
      </c>
      <c r="EG28" s="43">
        <f t="shared" si="10"/>
        <v>0</v>
      </c>
      <c r="EH28" s="43">
        <f>EH29+EH30+EH31+EH32+EH33+EH34+EH35+EH36</f>
        <v>0</v>
      </c>
      <c r="EI28" s="43">
        <f t="shared" si="10"/>
        <v>0</v>
      </c>
      <c r="EJ28" s="43"/>
      <c r="EK28" s="43"/>
      <c r="EL28" s="43">
        <f t="shared" si="10"/>
        <v>491</v>
      </c>
      <c r="EM28" s="43">
        <f t="shared" si="10"/>
        <v>54518290.008000001</v>
      </c>
      <c r="EN28" s="42">
        <f>EM28/EL28</f>
        <v>111035.21386558044</v>
      </c>
      <c r="EQ28" s="200"/>
      <c r="ER28" s="200"/>
      <c r="ES28" s="200"/>
      <c r="ET28" s="200"/>
      <c r="EU28" s="200"/>
      <c r="EV28" s="200"/>
      <c r="EW28" s="200"/>
      <c r="EX28" s="200"/>
      <c r="EY28" s="200"/>
      <c r="EZ28" s="200"/>
      <c r="FA28" s="200"/>
      <c r="FB28" s="200"/>
      <c r="FC28" s="200"/>
      <c r="FD28" s="200"/>
      <c r="FE28" s="200"/>
      <c r="FF28" s="200"/>
      <c r="FG28" s="200"/>
      <c r="FH28" s="200"/>
      <c r="FI28" s="200"/>
      <c r="FJ28" s="200"/>
      <c r="FK28" s="200"/>
      <c r="FL28" s="200"/>
      <c r="FM28" s="200"/>
      <c r="FN28" s="200"/>
      <c r="FO28" s="200"/>
      <c r="FP28" s="200"/>
      <c r="FQ28" s="200"/>
      <c r="FR28" s="200"/>
      <c r="FS28" s="200"/>
      <c r="FT28" s="200"/>
      <c r="FU28" s="200"/>
      <c r="FV28" s="200"/>
      <c r="FW28" s="200"/>
      <c r="FX28" s="200"/>
      <c r="FY28" s="200"/>
      <c r="FZ28" s="200"/>
      <c r="GA28" s="200"/>
      <c r="GB28" s="200"/>
      <c r="GC28" s="200"/>
      <c r="GD28" s="200"/>
      <c r="GE28" s="200"/>
      <c r="GF28" s="200"/>
      <c r="GG28" s="200"/>
      <c r="GH28" s="200"/>
      <c r="GI28" s="200"/>
      <c r="GJ28" s="200"/>
      <c r="GK28" s="200"/>
      <c r="GL28" s="200"/>
      <c r="GM28" s="200"/>
      <c r="GN28" s="200"/>
      <c r="GO28" s="200"/>
      <c r="GP28" s="200"/>
      <c r="GQ28" s="200"/>
      <c r="GR28" s="200"/>
      <c r="GS28" s="200"/>
      <c r="GT28" s="200"/>
      <c r="GU28" s="200"/>
      <c r="GV28" s="200"/>
      <c r="GW28" s="200"/>
      <c r="GX28" s="200"/>
      <c r="GY28" s="200"/>
      <c r="GZ28" s="200"/>
      <c r="HA28" s="200"/>
      <c r="HB28" s="200"/>
      <c r="HC28" s="200"/>
      <c r="HD28" s="200"/>
      <c r="HE28" s="200"/>
      <c r="HF28" s="200"/>
      <c r="HG28" s="200"/>
      <c r="HH28" s="200"/>
      <c r="HI28" s="200"/>
      <c r="HJ28" s="200"/>
      <c r="HK28" s="200"/>
      <c r="HL28" s="200"/>
      <c r="HM28" s="200"/>
      <c r="HN28" s="200"/>
      <c r="HO28" s="200"/>
      <c r="HP28" s="200"/>
      <c r="HQ28" s="200"/>
      <c r="HR28" s="200"/>
      <c r="HS28" s="200"/>
      <c r="HT28" s="200"/>
      <c r="HU28" s="200"/>
      <c r="HV28" s="200"/>
      <c r="HW28" s="200"/>
      <c r="HX28" s="200"/>
      <c r="HY28" s="200"/>
      <c r="HZ28" s="200"/>
      <c r="IA28" s="200"/>
      <c r="IB28" s="200"/>
      <c r="IC28" s="200"/>
      <c r="ID28" s="200"/>
      <c r="IE28" s="200"/>
      <c r="IF28" s="200"/>
      <c r="IG28" s="200"/>
      <c r="IH28" s="200"/>
      <c r="II28" s="200"/>
      <c r="IJ28" s="200"/>
      <c r="IK28" s="200"/>
      <c r="IL28" s="200"/>
      <c r="IM28" s="200"/>
      <c r="IN28" s="200"/>
      <c r="IO28" s="200"/>
      <c r="IP28" s="200"/>
      <c r="IQ28" s="200"/>
      <c r="IR28" s="200"/>
      <c r="IS28" s="200"/>
      <c r="IT28" s="200"/>
      <c r="IU28" s="200"/>
      <c r="IV28" s="200"/>
      <c r="IW28" s="200"/>
      <c r="IX28" s="200"/>
      <c r="IY28" s="200"/>
      <c r="IZ28" s="200"/>
      <c r="JA28" s="200"/>
      <c r="JB28" s="200"/>
      <c r="JC28" s="200"/>
      <c r="JD28" s="200"/>
      <c r="JE28" s="200"/>
    </row>
    <row r="29" spans="1:265" x14ac:dyDescent="0.25">
      <c r="A29" s="44"/>
      <c r="B29" s="45">
        <v>10</v>
      </c>
      <c r="C29" s="46" t="s">
        <v>192</v>
      </c>
      <c r="D29" s="67" t="s">
        <v>193</v>
      </c>
      <c r="E29" s="48">
        <v>13520</v>
      </c>
      <c r="F29" s="49">
        <v>0.91</v>
      </c>
      <c r="G29" s="49"/>
      <c r="H29" s="50">
        <v>1</v>
      </c>
      <c r="I29" s="51"/>
      <c r="J29" s="48">
        <v>1.4</v>
      </c>
      <c r="K29" s="48">
        <v>1.68</v>
      </c>
      <c r="L29" s="48">
        <v>2.23</v>
      </c>
      <c r="M29" s="52">
        <v>2.57</v>
      </c>
      <c r="N29" s="53">
        <v>10</v>
      </c>
      <c r="O29" s="54">
        <f>N29*E29*F29*H29*J29*$O$8</f>
        <v>172244.8</v>
      </c>
      <c r="P29" s="55"/>
      <c r="Q29" s="54">
        <f>P29*E29*F29*H29*J29*$Q$8</f>
        <v>0</v>
      </c>
      <c r="R29" s="53">
        <v>0</v>
      </c>
      <c r="S29" s="54">
        <f>R29*E29*F29*H29*J29*$S$8</f>
        <v>0</v>
      </c>
      <c r="T29" s="53">
        <v>0</v>
      </c>
      <c r="U29" s="54">
        <f>SUM(T29*E29*F29*H29*J29*$U$8)</f>
        <v>0</v>
      </c>
      <c r="V29" s="53"/>
      <c r="W29" s="53">
        <f>SUM(V29*E29*F29*H29*J29*$W$8)</f>
        <v>0</v>
      </c>
      <c r="X29" s="53"/>
      <c r="Y29" s="54">
        <f>SUM(X29*E29*F29*H29*J29*$Y$8)</f>
        <v>0</v>
      </c>
      <c r="Z29" s="53">
        <v>0</v>
      </c>
      <c r="AA29" s="54">
        <f>SUM(Z29*E29*F29*H29*J29*$AA$8)</f>
        <v>0</v>
      </c>
      <c r="AB29" s="53">
        <v>6</v>
      </c>
      <c r="AC29" s="54">
        <f>SUM(AB29*E29*F29*H29*J29*$AC$8)</f>
        <v>103346.87999999999</v>
      </c>
      <c r="AD29" s="53"/>
      <c r="AE29" s="54">
        <f>SUM(AD29*E29*F29*H29*K29*$AE$8)</f>
        <v>0</v>
      </c>
      <c r="AF29" s="53">
        <v>0</v>
      </c>
      <c r="AG29" s="54">
        <f>SUM(AF29*E29*F29*H29*K29*$AG$8)</f>
        <v>0</v>
      </c>
      <c r="AH29" s="53"/>
      <c r="AI29" s="54">
        <f>SUM(AH29*E29*F29*H29*J29*$AI$8)</f>
        <v>0</v>
      </c>
      <c r="AJ29" s="53"/>
      <c r="AK29" s="53">
        <f>SUM(AJ29*E29*F29*H29*J29*$AK$8)</f>
        <v>0</v>
      </c>
      <c r="AL29" s="53">
        <v>0</v>
      </c>
      <c r="AM29" s="54">
        <f>SUM(AL29*E29*F29*H29*J29*$AM$8)</f>
        <v>0</v>
      </c>
      <c r="AN29" s="55"/>
      <c r="AO29" s="54">
        <f>SUM(AN29*E29*F29*H29*J29*$AO$8)</f>
        <v>0</v>
      </c>
      <c r="AP29" s="53">
        <v>0</v>
      </c>
      <c r="AQ29" s="54">
        <f>SUM(E29*F29*H29*J29*AP29*$AQ$8)</f>
        <v>0</v>
      </c>
      <c r="AR29" s="53"/>
      <c r="AS29" s="54">
        <f>SUM(AR29*E29*F29*H29*J29*$AS$8)</f>
        <v>0</v>
      </c>
      <c r="AT29" s="53"/>
      <c r="AU29" s="54">
        <f>SUM(AT29*E29*F29*H29*J29*$AU$8)</f>
        <v>0</v>
      </c>
      <c r="AV29" s="53">
        <v>0</v>
      </c>
      <c r="AW29" s="54">
        <f>SUM(AV29*E29*F29*H29*J29*$AW$8)</f>
        <v>0</v>
      </c>
      <c r="AX29" s="53"/>
      <c r="AY29" s="54">
        <f>SUM(AX29*E29*F29*H29*J29*$AY$8)</f>
        <v>0</v>
      </c>
      <c r="AZ29" s="83"/>
      <c r="BA29" s="54">
        <f>SUM(AZ29*E29*F29*H29*J29*$BA$8)</f>
        <v>0</v>
      </c>
      <c r="BB29" s="53"/>
      <c r="BC29" s="54">
        <f>SUM(BB29*E29*F29*H29*J29*$BC$8)</f>
        <v>0</v>
      </c>
      <c r="BD29" s="53">
        <v>7</v>
      </c>
      <c r="BE29" s="54">
        <f>SUM(BD29*E29*F29*H29*J29*$BE$8)</f>
        <v>120571.36</v>
      </c>
      <c r="BF29" s="53"/>
      <c r="BG29" s="54">
        <f>BF29*E29*F29*H29*J29*$BG$8</f>
        <v>0</v>
      </c>
      <c r="BH29" s="53"/>
      <c r="BI29" s="54">
        <f>BH29*E29*F29*H29*J29*$BI$8</f>
        <v>0</v>
      </c>
      <c r="BJ29" s="53"/>
      <c r="BK29" s="54">
        <f>BJ29*E29*F29*H29*J29*$BK$8</f>
        <v>0</v>
      </c>
      <c r="BL29" s="53"/>
      <c r="BM29" s="54">
        <f>SUM(BL29*E29*F29*H29*J29*$BM$8)</f>
        <v>0</v>
      </c>
      <c r="BN29" s="53">
        <v>15</v>
      </c>
      <c r="BO29" s="54">
        <f>SUM(BN29*E29*F29*H29*J29*$BO$8)</f>
        <v>258367.19999999998</v>
      </c>
      <c r="BP29" s="53"/>
      <c r="BQ29" s="54">
        <f>SUM(BP29*E29*F29*H29*J29*$BQ$8)</f>
        <v>0</v>
      </c>
      <c r="BR29" s="53"/>
      <c r="BS29" s="54">
        <f>SUM(BR29*E29*F29*H29*J29*$BS$8)</f>
        <v>0</v>
      </c>
      <c r="BT29" s="53"/>
      <c r="BU29" s="54">
        <f>SUM(BT29*E29*F29*H29*J29*$BU$8)</f>
        <v>0</v>
      </c>
      <c r="BV29" s="53"/>
      <c r="BW29" s="54">
        <f>BV29*E29*F29*H29*J29*$BW$8</f>
        <v>0</v>
      </c>
      <c r="BX29" s="53"/>
      <c r="BY29" s="54">
        <f>SUM(BX29*E29*F29*H29*J29*$BY$8)</f>
        <v>0</v>
      </c>
      <c r="BZ29" s="53">
        <v>0</v>
      </c>
      <c r="CA29" s="54">
        <f>SUM(BZ29*E29*F29*H29*J29*$CA$8)</f>
        <v>0</v>
      </c>
      <c r="CB29" s="53">
        <v>0</v>
      </c>
      <c r="CC29" s="54">
        <f>SUM(CB29*E29*F29*H29*J29*$CC$8)</f>
        <v>0</v>
      </c>
      <c r="CD29" s="53">
        <v>0</v>
      </c>
      <c r="CE29" s="54">
        <f>SUM(CD29*E29*F29*H29*J29*$CE$8)</f>
        <v>0</v>
      </c>
      <c r="CF29" s="53"/>
      <c r="CG29" s="54">
        <f>CF29*E29*F29*H29*J29*$CG$8</f>
        <v>0</v>
      </c>
      <c r="CH29" s="53"/>
      <c r="CI29" s="54">
        <f>SUM(CH29*E29*F29*H29*J29*$CI$8)</f>
        <v>0</v>
      </c>
      <c r="CJ29" s="53"/>
      <c r="CK29" s="54">
        <f>SUM(CJ29*E29*F29*H29*K29*$CK$8)</f>
        <v>0</v>
      </c>
      <c r="CL29" s="53">
        <v>1</v>
      </c>
      <c r="CM29" s="54">
        <f>SUM(CL29*E29*F29*H29*K29*$CM$8)</f>
        <v>20669.376</v>
      </c>
      <c r="CN29" s="53">
        <v>0</v>
      </c>
      <c r="CO29" s="54">
        <f>SUM(CN29*E29*F29*H29*K29*$CO$8)</f>
        <v>0</v>
      </c>
      <c r="CP29" s="53"/>
      <c r="CQ29" s="54">
        <f>SUM(CP29*E29*F29*H29*K29*$CQ$8)</f>
        <v>0</v>
      </c>
      <c r="CR29" s="53">
        <v>0</v>
      </c>
      <c r="CS29" s="54">
        <f>SUM(CR29*E29*F29*H29*K29*$CS$8)</f>
        <v>0</v>
      </c>
      <c r="CT29" s="53"/>
      <c r="CU29" s="54">
        <f>SUM(CT29*E29*F29*H29*K29*$CU$8)</f>
        <v>0</v>
      </c>
      <c r="CV29" s="53"/>
      <c r="CW29" s="54">
        <f>SUM(CV29*E29*F29*H29*K29*$CW$8)</f>
        <v>0</v>
      </c>
      <c r="CX29" s="53"/>
      <c r="CY29" s="54">
        <f>SUM(CX29*E29*F29*H29*K29*$CY$8)</f>
        <v>0</v>
      </c>
      <c r="CZ29" s="53">
        <v>11</v>
      </c>
      <c r="DA29" s="54">
        <f>SUM(CZ29*E29*F29*H29*K29*$DA$8)</f>
        <v>227363.136</v>
      </c>
      <c r="DB29" s="53"/>
      <c r="DC29" s="54">
        <f>SUM(DB29*E29*F29*H29*K29*$DC$8)</f>
        <v>0</v>
      </c>
      <c r="DD29" s="53">
        <v>2</v>
      </c>
      <c r="DE29" s="54">
        <f>SUM(DD29*E29*F29*H29*K29*$DE$8)</f>
        <v>41338.752</v>
      </c>
      <c r="DF29" s="53"/>
      <c r="DG29" s="54">
        <f>SUM(DF29*E29*F29*H29*K29*$DG$8)</f>
        <v>0</v>
      </c>
      <c r="DH29" s="53"/>
      <c r="DI29" s="54">
        <f>SUM(DH29*E29*F29*H29*K29*$DI$8)</f>
        <v>0</v>
      </c>
      <c r="DJ29" s="53"/>
      <c r="DK29" s="54">
        <f>SUM(DJ29*E29*F29*H29*K29*$DK$8)</f>
        <v>0</v>
      </c>
      <c r="DL29" s="53"/>
      <c r="DM29" s="54">
        <f>SUM(DL29*E29*F29*H29*K29*$DM$8)</f>
        <v>0</v>
      </c>
      <c r="DN29" s="53"/>
      <c r="DO29" s="54">
        <f>DN29*E29*F29*H29*K29*$DO$8</f>
        <v>0</v>
      </c>
      <c r="DP29" s="53"/>
      <c r="DQ29" s="54">
        <f>SUM(DP29*E29*F29*H29*K29*$DQ$8)</f>
        <v>0</v>
      </c>
      <c r="DR29" s="53"/>
      <c r="DS29" s="54">
        <f>SUM(DR29*E29*F29*H29*K29*$DS$8)</f>
        <v>0</v>
      </c>
      <c r="DT29" s="53"/>
      <c r="DU29" s="54">
        <f>SUM(DT29*E29*F29*H29*L29*$DU$8)</f>
        <v>0</v>
      </c>
      <c r="DV29" s="57">
        <v>1</v>
      </c>
      <c r="DW29" s="54">
        <f>SUM(DV29*E29*F29*H29*M29*$DW$8)</f>
        <v>31619.223999999998</v>
      </c>
      <c r="DX29" s="53"/>
      <c r="DY29" s="54">
        <f>SUM(DX29*E29*F29*H29*J29*$DY$8)</f>
        <v>0</v>
      </c>
      <c r="DZ29" s="53"/>
      <c r="EA29" s="59">
        <f>SUM(DZ29*E29*F29*H29*J29*$EA$8)</f>
        <v>0</v>
      </c>
      <c r="EB29" s="53"/>
      <c r="EC29" s="54">
        <f>SUM(EB29*E29*F29*H29*J29*$EC$8)</f>
        <v>0</v>
      </c>
      <c r="ED29" s="53"/>
      <c r="EE29" s="54">
        <f>SUM(ED29*E29*F29*H29*J29*$EE$8)</f>
        <v>0</v>
      </c>
      <c r="EF29" s="53"/>
      <c r="EG29" s="54">
        <f>EF29*E29*F29*H29*J29*$EG$8</f>
        <v>0</v>
      </c>
      <c r="EH29" s="53"/>
      <c r="EI29" s="54">
        <f>EH29*E29*F29*H29*J29*$EI$8</f>
        <v>0</v>
      </c>
      <c r="EJ29" s="53"/>
      <c r="EK29" s="54"/>
      <c r="EL29" s="60">
        <f t="shared" ref="EL29:EM36" si="11">SUM(N29,X29,P29,R29,Z29,T29,V29,AB29,AD29,AF29,AH29,AJ29,AP29,AR29,AT29,AN29,CJ29,CP29,CT29,BX29,BZ29,CZ29,DB29,DD29,DF29,DH29,DJ29,DL29,AV29,AL29,AX29,AZ29,BB29,BD29,BF29,BH29,BJ29,BL29,BN29,BP29,BR29,EB29,ED29,DX29,DZ29,BT29,BV29,CR29,CL29,CN29,CV29,CX29,CB29,CD29,CF29,CH29,DN29,DP29,DR29,DT29,DV29,EF29,EH29,EJ29)</f>
        <v>53</v>
      </c>
      <c r="EM29" s="60">
        <f t="shared" si="11"/>
        <v>975520.728</v>
      </c>
      <c r="EN29" s="1">
        <f>EL29*H29</f>
        <v>53</v>
      </c>
    </row>
    <row r="30" spans="1:265" s="89" customFormat="1" x14ac:dyDescent="0.25">
      <c r="A30" s="44"/>
      <c r="B30" s="45">
        <v>11</v>
      </c>
      <c r="C30" s="46" t="s">
        <v>194</v>
      </c>
      <c r="D30" s="67" t="s">
        <v>195</v>
      </c>
      <c r="E30" s="48">
        <v>13520</v>
      </c>
      <c r="F30" s="49">
        <v>2.41</v>
      </c>
      <c r="G30" s="49"/>
      <c r="H30" s="50">
        <v>1</v>
      </c>
      <c r="I30" s="51"/>
      <c r="J30" s="48">
        <v>1.4</v>
      </c>
      <c r="K30" s="48">
        <v>1.68</v>
      </c>
      <c r="L30" s="48">
        <v>2.23</v>
      </c>
      <c r="M30" s="52">
        <v>2.57</v>
      </c>
      <c r="N30" s="58">
        <v>20</v>
      </c>
      <c r="O30" s="54">
        <f>N30*E30*F30*H30*J30*$O$8</f>
        <v>912329.6</v>
      </c>
      <c r="P30" s="65"/>
      <c r="Q30" s="54">
        <f>P30*E30*F30*H30*J30*$Q$8</f>
        <v>0</v>
      </c>
      <c r="R30" s="58"/>
      <c r="S30" s="54">
        <f>R30*E30*F30*H30*J30*$S$8</f>
        <v>0</v>
      </c>
      <c r="T30" s="58"/>
      <c r="U30" s="54">
        <f>SUM(T30*E30*F30*H30*J30*$U$8)</f>
        <v>0</v>
      </c>
      <c r="V30" s="58"/>
      <c r="W30" s="53">
        <f>SUM(V30*E30*F30*H30*J30*$W$8)</f>
        <v>0</v>
      </c>
      <c r="X30" s="58"/>
      <c r="Y30" s="54">
        <f>SUM(X30*E30*F30*H30*J30*$Y$8)</f>
        <v>0</v>
      </c>
      <c r="Z30" s="58"/>
      <c r="AA30" s="54">
        <f>SUM(Z30*E30*F30*H30*J30*$AA$8)</f>
        <v>0</v>
      </c>
      <c r="AB30" s="58">
        <v>1</v>
      </c>
      <c r="AC30" s="54">
        <f>SUM(AB30*E30*F30*H30*J30*$AC$8)</f>
        <v>45616.479999999996</v>
      </c>
      <c r="AD30" s="58"/>
      <c r="AE30" s="54">
        <f>SUM(AD30*E30*F30*H30*K30*$AE$8)</f>
        <v>0</v>
      </c>
      <c r="AF30" s="58"/>
      <c r="AG30" s="54">
        <f>SUM(AF30*E30*F30*H30*K30*$AG$8)</f>
        <v>0</v>
      </c>
      <c r="AH30" s="58"/>
      <c r="AI30" s="54">
        <f>SUM(AH30*E30*F30*H30*J30*$AI$8)</f>
        <v>0</v>
      </c>
      <c r="AJ30" s="53"/>
      <c r="AK30" s="53">
        <f>SUM(AJ30*E30*F30*H30*J30*$AK$8)</f>
        <v>0</v>
      </c>
      <c r="AL30" s="58"/>
      <c r="AM30" s="54">
        <f>SUM(AL30*E30*F30*H30*J30*$AM$8)</f>
        <v>0</v>
      </c>
      <c r="AN30" s="87"/>
      <c r="AO30" s="54">
        <f>SUM(AN30*E30*F30*H30*J30*$AO$8)</f>
        <v>0</v>
      </c>
      <c r="AP30" s="58"/>
      <c r="AQ30" s="54">
        <f>SUM(E30*F30*H30*J30*AP30*$AQ$8)</f>
        <v>0</v>
      </c>
      <c r="AR30" s="58"/>
      <c r="AS30" s="54">
        <f>SUM(AR30*E30*F30*H30*J30*$AS$8)</f>
        <v>0</v>
      </c>
      <c r="AT30" s="58"/>
      <c r="AU30" s="54">
        <f>SUM(AT30*E30*F30*H30*J30*$AU$8)</f>
        <v>0</v>
      </c>
      <c r="AV30" s="58"/>
      <c r="AW30" s="54">
        <f>SUM(AV30*E30*F30*H30*J30*$AW$8)</f>
        <v>0</v>
      </c>
      <c r="AX30" s="58"/>
      <c r="AY30" s="54">
        <f>SUM(AX30*E30*F30*H30*J30*$AY$8)</f>
        <v>0</v>
      </c>
      <c r="AZ30" s="88"/>
      <c r="BA30" s="54">
        <f>SUM(AZ30*E30*F30*H30*J30*$BA$8)</f>
        <v>0</v>
      </c>
      <c r="BB30" s="58"/>
      <c r="BC30" s="54">
        <f>SUM(BB30*E30*F30*H30*J30*$BC$8)</f>
        <v>0</v>
      </c>
      <c r="BD30" s="58"/>
      <c r="BE30" s="54">
        <f>SUM(BD30*E30*F30*H30*J30*$BE$8)</f>
        <v>0</v>
      </c>
      <c r="BF30" s="58"/>
      <c r="BG30" s="54">
        <f>BF30*E30*F30*H30*J30*$BG$8</f>
        <v>0</v>
      </c>
      <c r="BH30" s="58"/>
      <c r="BI30" s="54">
        <f>BH30*E30*F30*H30*J30*$BI$8</f>
        <v>0</v>
      </c>
      <c r="BJ30" s="58"/>
      <c r="BK30" s="54">
        <f>BJ30*E30*F30*H30*J30*$BK$8</f>
        <v>0</v>
      </c>
      <c r="BL30" s="58"/>
      <c r="BM30" s="54">
        <f>SUM(BL30*E30*F30*H30*J30*$BM$8)</f>
        <v>0</v>
      </c>
      <c r="BN30" s="58"/>
      <c r="BO30" s="54">
        <f>SUM(BN30*E30*F30*H30*J30*$BO$8)</f>
        <v>0</v>
      </c>
      <c r="BP30" s="58"/>
      <c r="BQ30" s="54">
        <f>SUM(BP30*E30*F30*H30*J30*$BQ$8)</f>
        <v>0</v>
      </c>
      <c r="BR30" s="58"/>
      <c r="BS30" s="54">
        <f>SUM(BR30*E30*F30*H30*J30*$BS$8)</f>
        <v>0</v>
      </c>
      <c r="BT30" s="58"/>
      <c r="BU30" s="54">
        <f>SUM(BT30*E30*F30*H30*J30*$BU$8)</f>
        <v>0</v>
      </c>
      <c r="BV30" s="58"/>
      <c r="BW30" s="54">
        <f>BV30*E30*F30*H30*J30*$BW$8</f>
        <v>0</v>
      </c>
      <c r="BX30" s="58"/>
      <c r="BY30" s="54">
        <f>SUM(BX30*E30*F30*H30*J30*$BY$8)</f>
        <v>0</v>
      </c>
      <c r="BZ30" s="58"/>
      <c r="CA30" s="54">
        <f>SUM(BZ30*E30*F30*H30*J30*$CA$8)</f>
        <v>0</v>
      </c>
      <c r="CB30" s="58"/>
      <c r="CC30" s="54">
        <f>SUM(CB30*E30*F30*H30*J30*$CC$8)</f>
        <v>0</v>
      </c>
      <c r="CD30" s="58"/>
      <c r="CE30" s="54">
        <f>SUM(CD30*E30*F30*H30*J30*$CE$8)</f>
        <v>0</v>
      </c>
      <c r="CF30" s="58"/>
      <c r="CG30" s="54">
        <f>CF30*E30*F30*H30*J30*$CG$8</f>
        <v>0</v>
      </c>
      <c r="CH30" s="58"/>
      <c r="CI30" s="54">
        <f>SUM(CH30*E30*F30*H30*J30*$CI$8)</f>
        <v>0</v>
      </c>
      <c r="CJ30" s="58"/>
      <c r="CK30" s="54">
        <f>SUM(CJ30*E30*F30*H30*K30*$CK$8)</f>
        <v>0</v>
      </c>
      <c r="CL30" s="58"/>
      <c r="CM30" s="54">
        <f>SUM(CL30*E30*F30*H30*K30*$CM$8)</f>
        <v>0</v>
      </c>
      <c r="CN30" s="58"/>
      <c r="CO30" s="54">
        <f>SUM(CN30*E30*F30*H30*K30*$CO$8)</f>
        <v>0</v>
      </c>
      <c r="CP30" s="58"/>
      <c r="CQ30" s="54">
        <f>SUM(CP30*E30*F30*H30*K30*$CQ$8)</f>
        <v>0</v>
      </c>
      <c r="CR30" s="58"/>
      <c r="CS30" s="54">
        <f>SUM(CR30*E30*F30*H30*K30*$CS$8)</f>
        <v>0</v>
      </c>
      <c r="CT30" s="58"/>
      <c r="CU30" s="54">
        <f>SUM(CT30*E30*F30*H30*K30*$CU$8)</f>
        <v>0</v>
      </c>
      <c r="CV30" s="58"/>
      <c r="CW30" s="54">
        <f>SUM(CV30*E30*F30*H30*K30*$CW$8)</f>
        <v>0</v>
      </c>
      <c r="CX30" s="58"/>
      <c r="CY30" s="54">
        <f>SUM(CX30*E30*F30*H30*K30*$CY$8)</f>
        <v>0</v>
      </c>
      <c r="CZ30" s="58"/>
      <c r="DA30" s="54">
        <f>SUM(CZ30*E30*F30*H30*K30*$DA$8)</f>
        <v>0</v>
      </c>
      <c r="DB30" s="58"/>
      <c r="DC30" s="54">
        <f>SUM(DB30*E30*F30*H30*K30*$DC$8)</f>
        <v>0</v>
      </c>
      <c r="DD30" s="58"/>
      <c r="DE30" s="54">
        <f>SUM(DD30*E30*F30*H30*K30*$DE$8)</f>
        <v>0</v>
      </c>
      <c r="DF30" s="58"/>
      <c r="DG30" s="54">
        <f>SUM(DF30*E30*F30*H30*K30*$DG$8)</f>
        <v>0</v>
      </c>
      <c r="DH30" s="58"/>
      <c r="DI30" s="54">
        <f>SUM(DH30*E30*F30*H30*K30*$DI$8)</f>
        <v>0</v>
      </c>
      <c r="DJ30" s="58"/>
      <c r="DK30" s="54">
        <f>SUM(DJ30*E30*F30*H30*K30*$DK$8)</f>
        <v>0</v>
      </c>
      <c r="DL30" s="58"/>
      <c r="DM30" s="54">
        <f>SUM(DL30*E30*F30*H30*K30*$DM$8)</f>
        <v>0</v>
      </c>
      <c r="DN30" s="58"/>
      <c r="DO30" s="54">
        <f>DN30*E30*F30*H30*K30*$DO$8</f>
        <v>0</v>
      </c>
      <c r="DP30" s="58"/>
      <c r="DQ30" s="54">
        <f>SUM(DP30*E30*F30*H30*K30*$DQ$8)</f>
        <v>0</v>
      </c>
      <c r="DR30" s="58"/>
      <c r="DS30" s="54">
        <f>SUM(DR30*E30*F30*H30*K30*$DS$8)</f>
        <v>0</v>
      </c>
      <c r="DT30" s="58"/>
      <c r="DU30" s="54">
        <f>SUM(DT30*E30*F30*H30*L30*$DU$8)</f>
        <v>0</v>
      </c>
      <c r="DV30" s="66"/>
      <c r="DW30" s="54">
        <f>SUM(DV30*E30*F30*H30*M30*$DW$8)</f>
        <v>0</v>
      </c>
      <c r="DX30" s="68"/>
      <c r="DY30" s="54">
        <f>SUM(DX30*E30*F30*H30*J30*$DY$8)</f>
        <v>0</v>
      </c>
      <c r="DZ30" s="58"/>
      <c r="EA30" s="59">
        <f>SUM(DZ30*E30*F30*H30*J30*$EA$8)</f>
        <v>0</v>
      </c>
      <c r="EB30" s="58"/>
      <c r="EC30" s="54">
        <f>SUM(EB30*E30*F30*H30*J30*$EC$8)</f>
        <v>0</v>
      </c>
      <c r="ED30" s="58"/>
      <c r="EE30" s="54">
        <f>SUM(ED30*E30*F30*H30*J30*$EE$8)</f>
        <v>0</v>
      </c>
      <c r="EF30" s="58"/>
      <c r="EG30" s="54">
        <f>EF30*E30*F30*H30*J30*$EG$8</f>
        <v>0</v>
      </c>
      <c r="EH30" s="58"/>
      <c r="EI30" s="54">
        <f>EH30*E30*F30*H30*J30*$EI$8</f>
        <v>0</v>
      </c>
      <c r="EJ30" s="53"/>
      <c r="EK30" s="54"/>
      <c r="EL30" s="60">
        <f t="shared" si="11"/>
        <v>21</v>
      </c>
      <c r="EM30" s="60">
        <f t="shared" si="11"/>
        <v>957946.08</v>
      </c>
      <c r="EN30" s="1">
        <f>EL30*H30</f>
        <v>21</v>
      </c>
      <c r="EQ30" s="200"/>
      <c r="ER30" s="200"/>
      <c r="ES30" s="200"/>
      <c r="ET30" s="200"/>
      <c r="EU30" s="200"/>
      <c r="EV30" s="200"/>
      <c r="EW30" s="200"/>
      <c r="EX30" s="200"/>
      <c r="EY30" s="200"/>
      <c r="EZ30" s="200"/>
      <c r="FA30" s="200"/>
      <c r="FB30" s="200"/>
      <c r="FC30" s="200"/>
      <c r="FD30" s="200"/>
      <c r="FE30" s="200"/>
      <c r="FF30" s="200"/>
      <c r="FG30" s="200"/>
      <c r="FH30" s="200"/>
      <c r="FI30" s="200"/>
      <c r="FJ30" s="200"/>
      <c r="FK30" s="200"/>
      <c r="FL30" s="200"/>
      <c r="FM30" s="200"/>
      <c r="FN30" s="200"/>
      <c r="FO30" s="200"/>
      <c r="FP30" s="200"/>
      <c r="FQ30" s="200"/>
      <c r="FR30" s="200"/>
      <c r="FS30" s="200"/>
      <c r="FT30" s="200"/>
      <c r="FU30" s="200"/>
      <c r="FV30" s="200"/>
      <c r="FW30" s="200"/>
      <c r="FX30" s="200"/>
      <c r="FY30" s="200"/>
      <c r="FZ30" s="200"/>
      <c r="GA30" s="200"/>
      <c r="GB30" s="200"/>
      <c r="GC30" s="200"/>
      <c r="GD30" s="200"/>
      <c r="GE30" s="200"/>
      <c r="GF30" s="200"/>
      <c r="GG30" s="200"/>
      <c r="GH30" s="200"/>
      <c r="GI30" s="200"/>
      <c r="GJ30" s="200"/>
      <c r="GK30" s="200"/>
      <c r="GL30" s="200"/>
      <c r="GM30" s="200"/>
      <c r="GN30" s="200"/>
      <c r="GO30" s="200"/>
      <c r="GP30" s="200"/>
      <c r="GQ30" s="200"/>
      <c r="GR30" s="200"/>
      <c r="GS30" s="200"/>
      <c r="GT30" s="200"/>
      <c r="GU30" s="200"/>
      <c r="GV30" s="200"/>
      <c r="GW30" s="200"/>
      <c r="GX30" s="200"/>
      <c r="GY30" s="200"/>
      <c r="GZ30" s="200"/>
      <c r="HA30" s="200"/>
      <c r="HB30" s="200"/>
      <c r="HC30" s="200"/>
      <c r="HD30" s="200"/>
      <c r="HE30" s="200"/>
      <c r="HF30" s="200"/>
      <c r="HG30" s="200"/>
      <c r="HH30" s="200"/>
      <c r="HI30" s="200"/>
      <c r="HJ30" s="200"/>
      <c r="HK30" s="200"/>
      <c r="HL30" s="200"/>
      <c r="HM30" s="200"/>
      <c r="HN30" s="200"/>
      <c r="HO30" s="200"/>
      <c r="HP30" s="200"/>
      <c r="HQ30" s="200"/>
      <c r="HR30" s="200"/>
      <c r="HS30" s="200"/>
      <c r="HT30" s="200"/>
      <c r="HU30" s="200"/>
      <c r="HV30" s="200"/>
      <c r="HW30" s="200"/>
      <c r="HX30" s="200"/>
      <c r="HY30" s="200"/>
      <c r="HZ30" s="200"/>
      <c r="IA30" s="200"/>
      <c r="IB30" s="200"/>
      <c r="IC30" s="200"/>
      <c r="ID30" s="200"/>
      <c r="IE30" s="200"/>
      <c r="IF30" s="200"/>
      <c r="IG30" s="200"/>
      <c r="IH30" s="200"/>
      <c r="II30" s="200"/>
      <c r="IJ30" s="200"/>
      <c r="IK30" s="200"/>
      <c r="IL30" s="200"/>
      <c r="IM30" s="200"/>
      <c r="IN30" s="200"/>
      <c r="IO30" s="200"/>
      <c r="IP30" s="200"/>
      <c r="IQ30" s="200"/>
      <c r="IR30" s="200"/>
      <c r="IS30" s="200"/>
      <c r="IT30" s="200"/>
      <c r="IU30" s="200"/>
      <c r="IV30" s="200"/>
      <c r="IW30" s="200"/>
      <c r="IX30" s="200"/>
      <c r="IY30" s="200"/>
      <c r="IZ30" s="200"/>
      <c r="JA30" s="200"/>
      <c r="JB30" s="200"/>
      <c r="JC30" s="200"/>
      <c r="JD30" s="200"/>
      <c r="JE30" s="200"/>
    </row>
    <row r="31" spans="1:265" s="89" customFormat="1" ht="30" x14ac:dyDescent="0.25">
      <c r="A31" s="44"/>
      <c r="B31" s="45">
        <v>12</v>
      </c>
      <c r="C31" s="152" t="s">
        <v>196</v>
      </c>
      <c r="D31" s="118" t="s">
        <v>197</v>
      </c>
      <c r="E31" s="48">
        <v>13520</v>
      </c>
      <c r="F31" s="49">
        <v>7.77</v>
      </c>
      <c r="G31" s="49"/>
      <c r="H31" s="50">
        <v>1</v>
      </c>
      <c r="I31" s="51"/>
      <c r="J31" s="119">
        <v>1.4</v>
      </c>
      <c r="K31" s="119">
        <v>1.68</v>
      </c>
      <c r="L31" s="119">
        <v>2.23</v>
      </c>
      <c r="M31" s="120">
        <v>2.57</v>
      </c>
      <c r="N31" s="53">
        <v>20</v>
      </c>
      <c r="O31" s="54">
        <f t="shared" ref="O31:O36" si="12">N31*E31*F31*H31*J31*$O$8</f>
        <v>2941411.1999999997</v>
      </c>
      <c r="P31" s="55"/>
      <c r="Q31" s="54"/>
      <c r="R31" s="53"/>
      <c r="S31" s="54"/>
      <c r="T31" s="53">
        <v>0</v>
      </c>
      <c r="U31" s="54"/>
      <c r="V31" s="53"/>
      <c r="W31" s="53"/>
      <c r="X31" s="53"/>
      <c r="Y31" s="54"/>
      <c r="Z31" s="53">
        <v>0</v>
      </c>
      <c r="AA31" s="54"/>
      <c r="AB31" s="53">
        <v>0</v>
      </c>
      <c r="AC31" s="54"/>
      <c r="AD31" s="53"/>
      <c r="AE31" s="54"/>
      <c r="AF31" s="53">
        <v>0</v>
      </c>
      <c r="AG31" s="54"/>
      <c r="AH31" s="53"/>
      <c r="AI31" s="54"/>
      <c r="AJ31" s="53"/>
      <c r="AK31" s="53"/>
      <c r="AL31" s="53">
        <v>0</v>
      </c>
      <c r="AM31" s="54"/>
      <c r="AN31" s="53"/>
      <c r="AO31" s="54"/>
      <c r="AP31" s="53">
        <v>0</v>
      </c>
      <c r="AQ31" s="54"/>
      <c r="AR31" s="53"/>
      <c r="AS31" s="54"/>
      <c r="AT31" s="53"/>
      <c r="AU31" s="54"/>
      <c r="AV31" s="53">
        <v>0</v>
      </c>
      <c r="AW31" s="54"/>
      <c r="AX31" s="53"/>
      <c r="AY31" s="54"/>
      <c r="AZ31" s="53"/>
      <c r="BA31" s="54"/>
      <c r="BB31" s="53"/>
      <c r="BC31" s="54"/>
      <c r="BD31" s="53"/>
      <c r="BE31" s="54"/>
      <c r="BF31" s="53"/>
      <c r="BG31" s="54"/>
      <c r="BH31" s="53"/>
      <c r="BI31" s="54"/>
      <c r="BJ31" s="53"/>
      <c r="BK31" s="54"/>
      <c r="BL31" s="53"/>
      <c r="BM31" s="54"/>
      <c r="BN31" s="53"/>
      <c r="BO31" s="54"/>
      <c r="BP31" s="53"/>
      <c r="BQ31" s="54"/>
      <c r="BR31" s="53"/>
      <c r="BS31" s="54"/>
      <c r="BT31" s="53"/>
      <c r="BU31" s="54"/>
      <c r="BV31" s="53"/>
      <c r="BW31" s="54"/>
      <c r="BX31" s="53"/>
      <c r="BY31" s="54"/>
      <c r="BZ31" s="53">
        <v>0</v>
      </c>
      <c r="CA31" s="54"/>
      <c r="CB31" s="53">
        <v>0</v>
      </c>
      <c r="CC31" s="54"/>
      <c r="CD31" s="53">
        <v>0</v>
      </c>
      <c r="CE31" s="54"/>
      <c r="CF31" s="53"/>
      <c r="CG31" s="54"/>
      <c r="CH31" s="53"/>
      <c r="CI31" s="54"/>
      <c r="CJ31" s="53">
        <v>0</v>
      </c>
      <c r="CK31" s="54"/>
      <c r="CL31" s="53">
        <v>0</v>
      </c>
      <c r="CM31" s="54"/>
      <c r="CN31" s="53">
        <v>0</v>
      </c>
      <c r="CO31" s="54"/>
      <c r="CP31" s="53">
        <v>0</v>
      </c>
      <c r="CQ31" s="54"/>
      <c r="CR31" s="53">
        <v>0</v>
      </c>
      <c r="CS31" s="54"/>
      <c r="CT31" s="53"/>
      <c r="CU31" s="54"/>
      <c r="CV31" s="53"/>
      <c r="CW31" s="54"/>
      <c r="CX31" s="53">
        <v>0</v>
      </c>
      <c r="CY31" s="54"/>
      <c r="CZ31" s="53">
        <v>0</v>
      </c>
      <c r="DA31" s="54"/>
      <c r="DB31" s="53">
        <v>0</v>
      </c>
      <c r="DC31" s="54"/>
      <c r="DD31" s="53">
        <v>0</v>
      </c>
      <c r="DE31" s="54"/>
      <c r="DF31" s="53">
        <v>0</v>
      </c>
      <c r="DG31" s="54"/>
      <c r="DH31" s="53">
        <v>0</v>
      </c>
      <c r="DI31" s="54"/>
      <c r="DJ31" s="53">
        <v>0</v>
      </c>
      <c r="DK31" s="54"/>
      <c r="DL31" s="53"/>
      <c r="DM31" s="54"/>
      <c r="DN31" s="53"/>
      <c r="DO31" s="54"/>
      <c r="DP31" s="53"/>
      <c r="DQ31" s="54"/>
      <c r="DR31" s="53">
        <v>0</v>
      </c>
      <c r="DS31" s="54"/>
      <c r="DT31" s="53">
        <v>0</v>
      </c>
      <c r="DU31" s="54"/>
      <c r="DV31" s="57">
        <v>0</v>
      </c>
      <c r="DW31" s="54"/>
      <c r="DX31" s="53"/>
      <c r="DY31" s="54"/>
      <c r="DZ31" s="53"/>
      <c r="EA31" s="59"/>
      <c r="EB31" s="53"/>
      <c r="EC31" s="54"/>
      <c r="ED31" s="53"/>
      <c r="EE31" s="54"/>
      <c r="EF31" s="53"/>
      <c r="EG31" s="54"/>
      <c r="EH31" s="53"/>
      <c r="EI31" s="54"/>
      <c r="EJ31" s="53"/>
      <c r="EK31" s="54"/>
      <c r="EL31" s="60">
        <f t="shared" si="11"/>
        <v>20</v>
      </c>
      <c r="EM31" s="60">
        <f t="shared" si="11"/>
        <v>2941411.1999999997</v>
      </c>
      <c r="EN31" s="1"/>
      <c r="EQ31" s="200"/>
      <c r="ER31" s="200"/>
      <c r="ES31" s="200"/>
      <c r="ET31" s="200"/>
      <c r="EU31" s="200"/>
      <c r="EV31" s="200"/>
      <c r="EW31" s="200"/>
      <c r="EX31" s="200"/>
      <c r="EY31" s="200"/>
      <c r="EZ31" s="200"/>
      <c r="FA31" s="200"/>
      <c r="FB31" s="200"/>
      <c r="FC31" s="200"/>
      <c r="FD31" s="200"/>
      <c r="FE31" s="200"/>
      <c r="FF31" s="200"/>
      <c r="FG31" s="200"/>
      <c r="FH31" s="200"/>
      <c r="FI31" s="200"/>
      <c r="FJ31" s="200"/>
      <c r="FK31" s="200"/>
      <c r="FL31" s="200"/>
      <c r="FM31" s="200"/>
      <c r="FN31" s="200"/>
      <c r="FO31" s="200"/>
      <c r="FP31" s="200"/>
      <c r="FQ31" s="200"/>
      <c r="FR31" s="200"/>
      <c r="FS31" s="200"/>
      <c r="FT31" s="200"/>
      <c r="FU31" s="200"/>
      <c r="FV31" s="200"/>
      <c r="FW31" s="200"/>
      <c r="FX31" s="200"/>
      <c r="FY31" s="200"/>
      <c r="FZ31" s="200"/>
      <c r="GA31" s="200"/>
      <c r="GB31" s="200"/>
      <c r="GC31" s="200"/>
      <c r="GD31" s="200"/>
      <c r="GE31" s="200"/>
      <c r="GF31" s="200"/>
      <c r="GG31" s="200"/>
      <c r="GH31" s="200"/>
      <c r="GI31" s="200"/>
      <c r="GJ31" s="200"/>
      <c r="GK31" s="200"/>
      <c r="GL31" s="200"/>
      <c r="GM31" s="200"/>
      <c r="GN31" s="200"/>
      <c r="GO31" s="200"/>
      <c r="GP31" s="200"/>
      <c r="GQ31" s="200"/>
      <c r="GR31" s="200"/>
      <c r="GS31" s="200"/>
      <c r="GT31" s="200"/>
      <c r="GU31" s="200"/>
      <c r="GV31" s="200"/>
      <c r="GW31" s="200"/>
      <c r="GX31" s="200"/>
      <c r="GY31" s="200"/>
      <c r="GZ31" s="200"/>
      <c r="HA31" s="200"/>
      <c r="HB31" s="200"/>
      <c r="HC31" s="200"/>
      <c r="HD31" s="200"/>
      <c r="HE31" s="200"/>
      <c r="HF31" s="200"/>
      <c r="HG31" s="200"/>
      <c r="HH31" s="200"/>
      <c r="HI31" s="200"/>
      <c r="HJ31" s="200"/>
      <c r="HK31" s="200"/>
      <c r="HL31" s="200"/>
      <c r="HM31" s="200"/>
      <c r="HN31" s="200"/>
      <c r="HO31" s="200"/>
      <c r="HP31" s="200"/>
      <c r="HQ31" s="200"/>
      <c r="HR31" s="200"/>
      <c r="HS31" s="200"/>
      <c r="HT31" s="200"/>
      <c r="HU31" s="200"/>
      <c r="HV31" s="200"/>
      <c r="HW31" s="200"/>
      <c r="HX31" s="200"/>
      <c r="HY31" s="200"/>
      <c r="HZ31" s="200"/>
      <c r="IA31" s="200"/>
      <c r="IB31" s="200"/>
      <c r="IC31" s="200"/>
      <c r="ID31" s="200"/>
      <c r="IE31" s="200"/>
      <c r="IF31" s="200"/>
      <c r="IG31" s="200"/>
      <c r="IH31" s="200"/>
      <c r="II31" s="200"/>
      <c r="IJ31" s="200"/>
      <c r="IK31" s="200"/>
      <c r="IL31" s="200"/>
      <c r="IM31" s="200"/>
      <c r="IN31" s="200"/>
      <c r="IO31" s="200"/>
      <c r="IP31" s="200"/>
      <c r="IQ31" s="200"/>
      <c r="IR31" s="200"/>
      <c r="IS31" s="200"/>
      <c r="IT31" s="200"/>
      <c r="IU31" s="200"/>
      <c r="IV31" s="200"/>
      <c r="IW31" s="200"/>
      <c r="IX31" s="200"/>
      <c r="IY31" s="200"/>
      <c r="IZ31" s="200"/>
      <c r="JA31" s="200"/>
      <c r="JB31" s="200"/>
      <c r="JC31" s="200"/>
      <c r="JD31" s="200"/>
      <c r="JE31" s="200"/>
    </row>
    <row r="32" spans="1:265" s="89" customFormat="1" ht="45" x14ac:dyDescent="0.25">
      <c r="A32" s="44"/>
      <c r="B32" s="45">
        <v>13</v>
      </c>
      <c r="C32" s="152" t="s">
        <v>198</v>
      </c>
      <c r="D32" s="118" t="s">
        <v>199</v>
      </c>
      <c r="E32" s="48">
        <v>13520</v>
      </c>
      <c r="F32" s="49">
        <v>6.3</v>
      </c>
      <c r="G32" s="49"/>
      <c r="H32" s="50">
        <v>1</v>
      </c>
      <c r="I32" s="51"/>
      <c r="J32" s="119">
        <v>1.4</v>
      </c>
      <c r="K32" s="119">
        <v>1.68</v>
      </c>
      <c r="L32" s="119">
        <v>2.23</v>
      </c>
      <c r="M32" s="120">
        <v>2.57</v>
      </c>
      <c r="N32" s="53">
        <v>382</v>
      </c>
      <c r="O32" s="54">
        <f t="shared" si="12"/>
        <v>45552124.799999997</v>
      </c>
      <c r="P32" s="55"/>
      <c r="Q32" s="54"/>
      <c r="R32" s="53"/>
      <c r="S32" s="54"/>
      <c r="T32" s="53">
        <v>0</v>
      </c>
      <c r="U32" s="54"/>
      <c r="V32" s="53"/>
      <c r="W32" s="53"/>
      <c r="X32" s="53"/>
      <c r="Y32" s="54"/>
      <c r="Z32" s="53">
        <v>0</v>
      </c>
      <c r="AA32" s="54"/>
      <c r="AB32" s="53">
        <v>0</v>
      </c>
      <c r="AC32" s="54"/>
      <c r="AD32" s="53"/>
      <c r="AE32" s="54"/>
      <c r="AF32" s="53">
        <v>0</v>
      </c>
      <c r="AG32" s="54"/>
      <c r="AH32" s="53"/>
      <c r="AI32" s="54"/>
      <c r="AJ32" s="53"/>
      <c r="AK32" s="53"/>
      <c r="AL32" s="53">
        <v>0</v>
      </c>
      <c r="AM32" s="54"/>
      <c r="AN32" s="68"/>
      <c r="AO32" s="54"/>
      <c r="AP32" s="53">
        <v>0</v>
      </c>
      <c r="AQ32" s="54"/>
      <c r="AR32" s="53"/>
      <c r="AS32" s="54"/>
      <c r="AT32" s="53"/>
      <c r="AU32" s="54"/>
      <c r="AV32" s="53">
        <v>0</v>
      </c>
      <c r="AW32" s="54"/>
      <c r="AX32" s="53"/>
      <c r="AY32" s="54"/>
      <c r="AZ32" s="53"/>
      <c r="BA32" s="54"/>
      <c r="BB32" s="53"/>
      <c r="BC32" s="54"/>
      <c r="BD32" s="53"/>
      <c r="BE32" s="54"/>
      <c r="BF32" s="53"/>
      <c r="BG32" s="54"/>
      <c r="BH32" s="53"/>
      <c r="BI32" s="54"/>
      <c r="BJ32" s="53"/>
      <c r="BK32" s="54"/>
      <c r="BL32" s="53"/>
      <c r="BM32" s="54"/>
      <c r="BN32" s="53"/>
      <c r="BO32" s="54"/>
      <c r="BP32" s="53"/>
      <c r="BQ32" s="54"/>
      <c r="BR32" s="53"/>
      <c r="BS32" s="54"/>
      <c r="BT32" s="53"/>
      <c r="BU32" s="54"/>
      <c r="BV32" s="53"/>
      <c r="BW32" s="54"/>
      <c r="BX32" s="53">
        <v>0</v>
      </c>
      <c r="BY32" s="54"/>
      <c r="BZ32" s="53">
        <v>0</v>
      </c>
      <c r="CA32" s="54"/>
      <c r="CB32" s="53">
        <v>0</v>
      </c>
      <c r="CC32" s="54"/>
      <c r="CD32" s="53">
        <v>0</v>
      </c>
      <c r="CE32" s="54"/>
      <c r="CF32" s="53">
        <v>0</v>
      </c>
      <c r="CG32" s="54"/>
      <c r="CH32" s="53"/>
      <c r="CI32" s="54"/>
      <c r="CJ32" s="53">
        <v>0</v>
      </c>
      <c r="CK32" s="54"/>
      <c r="CL32" s="53">
        <v>0</v>
      </c>
      <c r="CM32" s="54"/>
      <c r="CN32" s="53">
        <v>0</v>
      </c>
      <c r="CO32" s="54"/>
      <c r="CP32" s="53">
        <v>0</v>
      </c>
      <c r="CQ32" s="54"/>
      <c r="CR32" s="53">
        <v>0</v>
      </c>
      <c r="CS32" s="54"/>
      <c r="CT32" s="53"/>
      <c r="CU32" s="54"/>
      <c r="CV32" s="53"/>
      <c r="CW32" s="54"/>
      <c r="CX32" s="53">
        <v>0</v>
      </c>
      <c r="CY32" s="54"/>
      <c r="CZ32" s="53">
        <v>0</v>
      </c>
      <c r="DA32" s="54"/>
      <c r="DB32" s="53">
        <v>0</v>
      </c>
      <c r="DC32" s="54"/>
      <c r="DD32" s="53">
        <v>0</v>
      </c>
      <c r="DE32" s="54"/>
      <c r="DF32" s="53">
        <v>0</v>
      </c>
      <c r="DG32" s="54"/>
      <c r="DH32" s="53">
        <v>0</v>
      </c>
      <c r="DI32" s="54"/>
      <c r="DJ32" s="53">
        <v>0</v>
      </c>
      <c r="DK32" s="54"/>
      <c r="DL32" s="53"/>
      <c r="DM32" s="54"/>
      <c r="DN32" s="53"/>
      <c r="DO32" s="54"/>
      <c r="DP32" s="53"/>
      <c r="DQ32" s="54"/>
      <c r="DR32" s="53">
        <v>0</v>
      </c>
      <c r="DS32" s="54"/>
      <c r="DT32" s="53">
        <v>0</v>
      </c>
      <c r="DU32" s="54"/>
      <c r="DV32" s="57">
        <v>0</v>
      </c>
      <c r="DW32" s="54"/>
      <c r="DX32" s="68"/>
      <c r="DY32" s="54"/>
      <c r="DZ32" s="53"/>
      <c r="EA32" s="59"/>
      <c r="EB32" s="53"/>
      <c r="EC32" s="54"/>
      <c r="ED32" s="53"/>
      <c r="EE32" s="54"/>
      <c r="EF32" s="53"/>
      <c r="EG32" s="54"/>
      <c r="EH32" s="53"/>
      <c r="EI32" s="54"/>
      <c r="EJ32" s="53"/>
      <c r="EK32" s="54"/>
      <c r="EL32" s="60">
        <f t="shared" si="11"/>
        <v>382</v>
      </c>
      <c r="EM32" s="60">
        <f t="shared" si="11"/>
        <v>45552124.799999997</v>
      </c>
      <c r="EN32" s="1"/>
      <c r="EQ32" s="200"/>
      <c r="ER32" s="200"/>
      <c r="ES32" s="200"/>
      <c r="ET32" s="200"/>
      <c r="EU32" s="200"/>
      <c r="EV32" s="200"/>
      <c r="EW32" s="200"/>
      <c r="EX32" s="200"/>
      <c r="EY32" s="200"/>
      <c r="EZ32" s="200"/>
      <c r="FA32" s="200"/>
      <c r="FB32" s="200"/>
      <c r="FC32" s="200"/>
      <c r="FD32" s="200"/>
      <c r="FE32" s="200"/>
      <c r="FF32" s="200"/>
      <c r="FG32" s="200"/>
      <c r="FH32" s="200"/>
      <c r="FI32" s="200"/>
      <c r="FJ32" s="200"/>
      <c r="FK32" s="200"/>
      <c r="FL32" s="200"/>
      <c r="FM32" s="200"/>
      <c r="FN32" s="200"/>
      <c r="FO32" s="200"/>
      <c r="FP32" s="200"/>
      <c r="FQ32" s="200"/>
      <c r="FR32" s="200"/>
      <c r="FS32" s="200"/>
      <c r="FT32" s="200"/>
      <c r="FU32" s="200"/>
      <c r="FV32" s="200"/>
      <c r="FW32" s="200"/>
      <c r="FX32" s="200"/>
      <c r="FY32" s="200"/>
      <c r="FZ32" s="200"/>
      <c r="GA32" s="200"/>
      <c r="GB32" s="200"/>
      <c r="GC32" s="200"/>
      <c r="GD32" s="200"/>
      <c r="GE32" s="200"/>
      <c r="GF32" s="200"/>
      <c r="GG32" s="200"/>
      <c r="GH32" s="200"/>
      <c r="GI32" s="200"/>
      <c r="GJ32" s="200"/>
      <c r="GK32" s="200"/>
      <c r="GL32" s="200"/>
      <c r="GM32" s="200"/>
      <c r="GN32" s="200"/>
      <c r="GO32" s="200"/>
      <c r="GP32" s="200"/>
      <c r="GQ32" s="200"/>
      <c r="GR32" s="200"/>
      <c r="GS32" s="200"/>
      <c r="GT32" s="200"/>
      <c r="GU32" s="200"/>
      <c r="GV32" s="200"/>
      <c r="GW32" s="200"/>
      <c r="GX32" s="200"/>
      <c r="GY32" s="200"/>
      <c r="GZ32" s="200"/>
      <c r="HA32" s="200"/>
      <c r="HB32" s="200"/>
      <c r="HC32" s="200"/>
      <c r="HD32" s="200"/>
      <c r="HE32" s="200"/>
      <c r="HF32" s="200"/>
      <c r="HG32" s="200"/>
      <c r="HH32" s="200"/>
      <c r="HI32" s="200"/>
      <c r="HJ32" s="200"/>
      <c r="HK32" s="200"/>
      <c r="HL32" s="200"/>
      <c r="HM32" s="200"/>
      <c r="HN32" s="200"/>
      <c r="HO32" s="200"/>
      <c r="HP32" s="200"/>
      <c r="HQ32" s="200"/>
      <c r="HR32" s="200"/>
      <c r="HS32" s="200"/>
      <c r="HT32" s="200"/>
      <c r="HU32" s="200"/>
      <c r="HV32" s="200"/>
      <c r="HW32" s="200"/>
      <c r="HX32" s="200"/>
      <c r="HY32" s="200"/>
      <c r="HZ32" s="200"/>
      <c r="IA32" s="200"/>
      <c r="IB32" s="200"/>
      <c r="IC32" s="200"/>
      <c r="ID32" s="200"/>
      <c r="IE32" s="200"/>
      <c r="IF32" s="200"/>
      <c r="IG32" s="200"/>
      <c r="IH32" s="200"/>
      <c r="II32" s="200"/>
      <c r="IJ32" s="200"/>
      <c r="IK32" s="200"/>
      <c r="IL32" s="200"/>
      <c r="IM32" s="200"/>
      <c r="IN32" s="200"/>
      <c r="IO32" s="200"/>
      <c r="IP32" s="200"/>
      <c r="IQ32" s="200"/>
      <c r="IR32" s="200"/>
      <c r="IS32" s="200"/>
      <c r="IT32" s="200"/>
      <c r="IU32" s="200"/>
      <c r="IV32" s="200"/>
      <c r="IW32" s="200"/>
      <c r="IX32" s="200"/>
      <c r="IY32" s="200"/>
      <c r="IZ32" s="200"/>
      <c r="JA32" s="200"/>
      <c r="JB32" s="200"/>
      <c r="JC32" s="200"/>
      <c r="JD32" s="200"/>
      <c r="JE32" s="200"/>
    </row>
    <row r="33" spans="1:265" s="89" customFormat="1" ht="45" x14ac:dyDescent="0.25">
      <c r="A33" s="44"/>
      <c r="B33" s="45">
        <v>14</v>
      </c>
      <c r="C33" s="152" t="s">
        <v>200</v>
      </c>
      <c r="D33" s="137" t="s">
        <v>201</v>
      </c>
      <c r="E33" s="48">
        <v>13520</v>
      </c>
      <c r="F33" s="49">
        <v>3.73</v>
      </c>
      <c r="G33" s="49"/>
      <c r="H33" s="50">
        <v>1</v>
      </c>
      <c r="I33" s="51"/>
      <c r="J33" s="119">
        <v>1.4</v>
      </c>
      <c r="K33" s="119">
        <v>1.68</v>
      </c>
      <c r="L33" s="119">
        <v>2.23</v>
      </c>
      <c r="M33" s="120">
        <v>2.57</v>
      </c>
      <c r="N33" s="53"/>
      <c r="O33" s="54">
        <f t="shared" si="12"/>
        <v>0</v>
      </c>
      <c r="P33" s="55"/>
      <c r="Q33" s="54"/>
      <c r="R33" s="53"/>
      <c r="S33" s="54"/>
      <c r="T33" s="53"/>
      <c r="U33" s="54"/>
      <c r="V33" s="53"/>
      <c r="W33" s="53"/>
      <c r="X33" s="53"/>
      <c r="Y33" s="54"/>
      <c r="Z33" s="53"/>
      <c r="AA33" s="54"/>
      <c r="AB33" s="53"/>
      <c r="AC33" s="54"/>
      <c r="AD33" s="53"/>
      <c r="AE33" s="54"/>
      <c r="AF33" s="53"/>
      <c r="AG33" s="54"/>
      <c r="AH33" s="53"/>
      <c r="AI33" s="54"/>
      <c r="AJ33" s="53"/>
      <c r="AK33" s="53"/>
      <c r="AL33" s="53"/>
      <c r="AM33" s="54"/>
      <c r="AN33" s="68"/>
      <c r="AO33" s="54"/>
      <c r="AP33" s="53"/>
      <c r="AQ33" s="54"/>
      <c r="AR33" s="53"/>
      <c r="AS33" s="54"/>
      <c r="AT33" s="53"/>
      <c r="AU33" s="54"/>
      <c r="AV33" s="53"/>
      <c r="AW33" s="54"/>
      <c r="AX33" s="53"/>
      <c r="AY33" s="54"/>
      <c r="AZ33" s="53"/>
      <c r="BA33" s="54"/>
      <c r="BB33" s="53"/>
      <c r="BC33" s="54"/>
      <c r="BD33" s="53"/>
      <c r="BE33" s="54"/>
      <c r="BF33" s="53"/>
      <c r="BG33" s="54"/>
      <c r="BH33" s="53"/>
      <c r="BI33" s="54"/>
      <c r="BJ33" s="53"/>
      <c r="BK33" s="54"/>
      <c r="BL33" s="53"/>
      <c r="BM33" s="54"/>
      <c r="BN33" s="53"/>
      <c r="BO33" s="54"/>
      <c r="BP33" s="53"/>
      <c r="BQ33" s="54"/>
      <c r="BR33" s="53"/>
      <c r="BS33" s="54"/>
      <c r="BT33" s="53"/>
      <c r="BU33" s="54"/>
      <c r="BV33" s="53"/>
      <c r="BW33" s="54"/>
      <c r="BX33" s="53"/>
      <c r="BY33" s="54"/>
      <c r="BZ33" s="53"/>
      <c r="CA33" s="54"/>
      <c r="CB33" s="53"/>
      <c r="CC33" s="54"/>
      <c r="CD33" s="53"/>
      <c r="CE33" s="54"/>
      <c r="CF33" s="53"/>
      <c r="CG33" s="54"/>
      <c r="CH33" s="53"/>
      <c r="CI33" s="54"/>
      <c r="CJ33" s="53"/>
      <c r="CK33" s="54"/>
      <c r="CL33" s="53"/>
      <c r="CM33" s="54"/>
      <c r="CN33" s="53"/>
      <c r="CO33" s="54"/>
      <c r="CP33" s="53"/>
      <c r="CQ33" s="54"/>
      <c r="CR33" s="53"/>
      <c r="CS33" s="54"/>
      <c r="CT33" s="53"/>
      <c r="CU33" s="54"/>
      <c r="CV33" s="53"/>
      <c r="CW33" s="54"/>
      <c r="CX33" s="53"/>
      <c r="CY33" s="54"/>
      <c r="CZ33" s="53"/>
      <c r="DA33" s="54"/>
      <c r="DB33" s="53"/>
      <c r="DC33" s="54"/>
      <c r="DD33" s="53"/>
      <c r="DE33" s="54"/>
      <c r="DF33" s="53"/>
      <c r="DG33" s="54"/>
      <c r="DH33" s="53"/>
      <c r="DI33" s="54"/>
      <c r="DJ33" s="53"/>
      <c r="DK33" s="54"/>
      <c r="DL33" s="53"/>
      <c r="DM33" s="54"/>
      <c r="DN33" s="53"/>
      <c r="DO33" s="54"/>
      <c r="DP33" s="53"/>
      <c r="DQ33" s="54"/>
      <c r="DR33" s="53"/>
      <c r="DS33" s="54"/>
      <c r="DT33" s="53"/>
      <c r="DU33" s="54"/>
      <c r="DV33" s="57"/>
      <c r="DW33" s="54"/>
      <c r="DX33" s="53"/>
      <c r="DY33" s="54"/>
      <c r="DZ33" s="53"/>
      <c r="EA33" s="59"/>
      <c r="EB33" s="53"/>
      <c r="EC33" s="54"/>
      <c r="ED33" s="53"/>
      <c r="EE33" s="54"/>
      <c r="EF33" s="53"/>
      <c r="EG33" s="54"/>
      <c r="EH33" s="53"/>
      <c r="EI33" s="54"/>
      <c r="EJ33" s="53"/>
      <c r="EK33" s="54"/>
      <c r="EL33" s="60">
        <f t="shared" si="11"/>
        <v>0</v>
      </c>
      <c r="EM33" s="60">
        <f t="shared" si="11"/>
        <v>0</v>
      </c>
      <c r="EN33" s="1"/>
      <c r="EQ33" s="200"/>
      <c r="ER33" s="200"/>
      <c r="ES33" s="200"/>
      <c r="ET33" s="200"/>
      <c r="EU33" s="200"/>
      <c r="EV33" s="200"/>
      <c r="EW33" s="200"/>
      <c r="EX33" s="200"/>
      <c r="EY33" s="200"/>
      <c r="EZ33" s="200"/>
      <c r="FA33" s="200"/>
      <c r="FB33" s="200"/>
      <c r="FC33" s="200"/>
      <c r="FD33" s="200"/>
      <c r="FE33" s="200"/>
      <c r="FF33" s="200"/>
      <c r="FG33" s="200"/>
      <c r="FH33" s="200"/>
      <c r="FI33" s="200"/>
      <c r="FJ33" s="200"/>
      <c r="FK33" s="200"/>
      <c r="FL33" s="200"/>
      <c r="FM33" s="200"/>
      <c r="FN33" s="200"/>
      <c r="FO33" s="200"/>
      <c r="FP33" s="200"/>
      <c r="FQ33" s="200"/>
      <c r="FR33" s="200"/>
      <c r="FS33" s="200"/>
      <c r="FT33" s="200"/>
      <c r="FU33" s="200"/>
      <c r="FV33" s="200"/>
      <c r="FW33" s="200"/>
      <c r="FX33" s="200"/>
      <c r="FY33" s="200"/>
      <c r="FZ33" s="200"/>
      <c r="GA33" s="200"/>
      <c r="GB33" s="200"/>
      <c r="GC33" s="200"/>
      <c r="GD33" s="200"/>
      <c r="GE33" s="200"/>
      <c r="GF33" s="200"/>
      <c r="GG33" s="200"/>
      <c r="GH33" s="200"/>
      <c r="GI33" s="200"/>
      <c r="GJ33" s="200"/>
      <c r="GK33" s="200"/>
      <c r="GL33" s="200"/>
      <c r="GM33" s="200"/>
      <c r="GN33" s="200"/>
      <c r="GO33" s="200"/>
      <c r="GP33" s="200"/>
      <c r="GQ33" s="200"/>
      <c r="GR33" s="200"/>
      <c r="GS33" s="200"/>
      <c r="GT33" s="200"/>
      <c r="GU33" s="200"/>
      <c r="GV33" s="200"/>
      <c r="GW33" s="200"/>
      <c r="GX33" s="200"/>
      <c r="GY33" s="200"/>
      <c r="GZ33" s="200"/>
      <c r="HA33" s="200"/>
      <c r="HB33" s="200"/>
      <c r="HC33" s="200"/>
      <c r="HD33" s="200"/>
      <c r="HE33" s="200"/>
      <c r="HF33" s="200"/>
      <c r="HG33" s="200"/>
      <c r="HH33" s="200"/>
      <c r="HI33" s="200"/>
      <c r="HJ33" s="200"/>
      <c r="HK33" s="200"/>
      <c r="HL33" s="200"/>
      <c r="HM33" s="200"/>
      <c r="HN33" s="200"/>
      <c r="HO33" s="200"/>
      <c r="HP33" s="200"/>
      <c r="HQ33" s="200"/>
      <c r="HR33" s="200"/>
      <c r="HS33" s="200"/>
      <c r="HT33" s="200"/>
      <c r="HU33" s="200"/>
      <c r="HV33" s="200"/>
      <c r="HW33" s="200"/>
      <c r="HX33" s="200"/>
      <c r="HY33" s="200"/>
      <c r="HZ33" s="200"/>
      <c r="IA33" s="200"/>
      <c r="IB33" s="200"/>
      <c r="IC33" s="200"/>
      <c r="ID33" s="200"/>
      <c r="IE33" s="200"/>
      <c r="IF33" s="200"/>
      <c r="IG33" s="200"/>
      <c r="IH33" s="200"/>
      <c r="II33" s="200"/>
      <c r="IJ33" s="200"/>
      <c r="IK33" s="200"/>
      <c r="IL33" s="200"/>
      <c r="IM33" s="200"/>
      <c r="IN33" s="200"/>
      <c r="IO33" s="200"/>
      <c r="IP33" s="200"/>
      <c r="IQ33" s="200"/>
      <c r="IR33" s="200"/>
      <c r="IS33" s="200"/>
      <c r="IT33" s="200"/>
      <c r="IU33" s="200"/>
      <c r="IV33" s="200"/>
      <c r="IW33" s="200"/>
      <c r="IX33" s="200"/>
      <c r="IY33" s="200"/>
      <c r="IZ33" s="200"/>
      <c r="JA33" s="200"/>
      <c r="JB33" s="200"/>
      <c r="JC33" s="200"/>
      <c r="JD33" s="200"/>
      <c r="JE33" s="200"/>
    </row>
    <row r="34" spans="1:265" s="89" customFormat="1" ht="75" x14ac:dyDescent="0.25">
      <c r="A34" s="44"/>
      <c r="B34" s="45">
        <v>15</v>
      </c>
      <c r="C34" s="152" t="s">
        <v>202</v>
      </c>
      <c r="D34" s="118" t="s">
        <v>203</v>
      </c>
      <c r="E34" s="48">
        <v>13520</v>
      </c>
      <c r="F34" s="81">
        <v>14.41</v>
      </c>
      <c r="G34" s="81"/>
      <c r="H34" s="50">
        <v>1</v>
      </c>
      <c r="I34" s="51"/>
      <c r="J34" s="119">
        <v>1.4</v>
      </c>
      <c r="K34" s="119">
        <v>1.68</v>
      </c>
      <c r="L34" s="119">
        <v>2.23</v>
      </c>
      <c r="M34" s="120">
        <v>2.57</v>
      </c>
      <c r="N34" s="53">
        <v>15</v>
      </c>
      <c r="O34" s="54">
        <f t="shared" si="12"/>
        <v>4091287.1999999997</v>
      </c>
      <c r="P34" s="55"/>
      <c r="Q34" s="54"/>
      <c r="R34" s="53"/>
      <c r="S34" s="54"/>
      <c r="T34" s="53"/>
      <c r="U34" s="54"/>
      <c r="V34" s="53"/>
      <c r="W34" s="53"/>
      <c r="X34" s="53"/>
      <c r="Y34" s="54"/>
      <c r="Z34" s="53"/>
      <c r="AA34" s="54"/>
      <c r="AB34" s="53"/>
      <c r="AC34" s="54"/>
      <c r="AD34" s="53"/>
      <c r="AE34" s="54"/>
      <c r="AF34" s="53"/>
      <c r="AG34" s="54"/>
      <c r="AH34" s="53"/>
      <c r="AI34" s="54"/>
      <c r="AJ34" s="53"/>
      <c r="AK34" s="53"/>
      <c r="AL34" s="53"/>
      <c r="AM34" s="54"/>
      <c r="AN34" s="68"/>
      <c r="AO34" s="54"/>
      <c r="AP34" s="53"/>
      <c r="AQ34" s="54"/>
      <c r="AR34" s="53"/>
      <c r="AS34" s="54"/>
      <c r="AT34" s="53"/>
      <c r="AU34" s="54"/>
      <c r="AV34" s="53"/>
      <c r="AW34" s="54"/>
      <c r="AX34" s="53"/>
      <c r="AY34" s="54"/>
      <c r="AZ34" s="53"/>
      <c r="BA34" s="54"/>
      <c r="BB34" s="53"/>
      <c r="BC34" s="54"/>
      <c r="BD34" s="53"/>
      <c r="BE34" s="54"/>
      <c r="BF34" s="53"/>
      <c r="BG34" s="54"/>
      <c r="BH34" s="53"/>
      <c r="BI34" s="54"/>
      <c r="BJ34" s="53"/>
      <c r="BK34" s="54"/>
      <c r="BL34" s="53"/>
      <c r="BM34" s="54"/>
      <c r="BN34" s="53"/>
      <c r="BO34" s="54"/>
      <c r="BP34" s="53"/>
      <c r="BQ34" s="54"/>
      <c r="BR34" s="53"/>
      <c r="BS34" s="54"/>
      <c r="BT34" s="53"/>
      <c r="BU34" s="54"/>
      <c r="BV34" s="53"/>
      <c r="BW34" s="54"/>
      <c r="BX34" s="53"/>
      <c r="BY34" s="54"/>
      <c r="BZ34" s="53"/>
      <c r="CA34" s="54"/>
      <c r="CB34" s="53"/>
      <c r="CC34" s="54"/>
      <c r="CD34" s="53"/>
      <c r="CE34" s="54"/>
      <c r="CF34" s="53"/>
      <c r="CG34" s="54"/>
      <c r="CH34" s="53"/>
      <c r="CI34" s="54"/>
      <c r="CJ34" s="53"/>
      <c r="CK34" s="54"/>
      <c r="CL34" s="53"/>
      <c r="CM34" s="54"/>
      <c r="CN34" s="53"/>
      <c r="CO34" s="54"/>
      <c r="CP34" s="53"/>
      <c r="CQ34" s="54"/>
      <c r="CR34" s="53"/>
      <c r="CS34" s="54"/>
      <c r="CT34" s="53"/>
      <c r="CU34" s="54"/>
      <c r="CV34" s="53"/>
      <c r="CW34" s="54"/>
      <c r="CX34" s="53"/>
      <c r="CY34" s="54"/>
      <c r="CZ34" s="53"/>
      <c r="DA34" s="54"/>
      <c r="DB34" s="53"/>
      <c r="DC34" s="54"/>
      <c r="DD34" s="53"/>
      <c r="DE34" s="54"/>
      <c r="DF34" s="53"/>
      <c r="DG34" s="54"/>
      <c r="DH34" s="53"/>
      <c r="DI34" s="54"/>
      <c r="DJ34" s="53"/>
      <c r="DK34" s="54"/>
      <c r="DL34" s="53"/>
      <c r="DM34" s="54"/>
      <c r="DN34" s="53"/>
      <c r="DO34" s="54"/>
      <c r="DP34" s="53"/>
      <c r="DQ34" s="54"/>
      <c r="DR34" s="53"/>
      <c r="DS34" s="54"/>
      <c r="DT34" s="53"/>
      <c r="DU34" s="54"/>
      <c r="DV34" s="57"/>
      <c r="DW34" s="54"/>
      <c r="DX34" s="53"/>
      <c r="DY34" s="54"/>
      <c r="DZ34" s="53"/>
      <c r="EA34" s="59"/>
      <c r="EB34" s="53"/>
      <c r="EC34" s="54"/>
      <c r="ED34" s="53"/>
      <c r="EE34" s="54"/>
      <c r="EF34" s="53"/>
      <c r="EG34" s="54"/>
      <c r="EH34" s="53"/>
      <c r="EI34" s="54"/>
      <c r="EJ34" s="53"/>
      <c r="EK34" s="54"/>
      <c r="EL34" s="60">
        <f t="shared" si="11"/>
        <v>15</v>
      </c>
      <c r="EM34" s="60">
        <f t="shared" si="11"/>
        <v>4091287.1999999997</v>
      </c>
      <c r="EN34" s="1"/>
      <c r="EQ34" s="200"/>
      <c r="ER34" s="200"/>
      <c r="ES34" s="200"/>
      <c r="ET34" s="200"/>
      <c r="EU34" s="200"/>
      <c r="EV34" s="200"/>
      <c r="EW34" s="200"/>
      <c r="EX34" s="200"/>
      <c r="EY34" s="200"/>
      <c r="EZ34" s="200"/>
      <c r="FA34" s="200"/>
      <c r="FB34" s="200"/>
      <c r="FC34" s="200"/>
      <c r="FD34" s="200"/>
      <c r="FE34" s="200"/>
      <c r="FF34" s="200"/>
      <c r="FG34" s="200"/>
      <c r="FH34" s="200"/>
      <c r="FI34" s="200"/>
      <c r="FJ34" s="200"/>
      <c r="FK34" s="200"/>
      <c r="FL34" s="200"/>
      <c r="FM34" s="200"/>
      <c r="FN34" s="200"/>
      <c r="FO34" s="200"/>
      <c r="FP34" s="200"/>
      <c r="FQ34" s="200"/>
      <c r="FR34" s="200"/>
      <c r="FS34" s="200"/>
      <c r="FT34" s="200"/>
      <c r="FU34" s="200"/>
      <c r="FV34" s="200"/>
      <c r="FW34" s="200"/>
      <c r="FX34" s="200"/>
      <c r="FY34" s="200"/>
      <c r="FZ34" s="200"/>
      <c r="GA34" s="200"/>
      <c r="GB34" s="200"/>
      <c r="GC34" s="200"/>
      <c r="GD34" s="200"/>
      <c r="GE34" s="200"/>
      <c r="GF34" s="200"/>
      <c r="GG34" s="200"/>
      <c r="GH34" s="200"/>
      <c r="GI34" s="200"/>
      <c r="GJ34" s="200"/>
      <c r="GK34" s="200"/>
      <c r="GL34" s="200"/>
      <c r="GM34" s="200"/>
      <c r="GN34" s="200"/>
      <c r="GO34" s="200"/>
      <c r="GP34" s="200"/>
      <c r="GQ34" s="200"/>
      <c r="GR34" s="200"/>
      <c r="GS34" s="200"/>
      <c r="GT34" s="200"/>
      <c r="GU34" s="200"/>
      <c r="GV34" s="200"/>
      <c r="GW34" s="200"/>
      <c r="GX34" s="200"/>
      <c r="GY34" s="200"/>
      <c r="GZ34" s="200"/>
      <c r="HA34" s="200"/>
      <c r="HB34" s="200"/>
      <c r="HC34" s="200"/>
      <c r="HD34" s="200"/>
      <c r="HE34" s="200"/>
      <c r="HF34" s="200"/>
      <c r="HG34" s="200"/>
      <c r="HH34" s="200"/>
      <c r="HI34" s="200"/>
      <c r="HJ34" s="200"/>
      <c r="HK34" s="200"/>
      <c r="HL34" s="200"/>
      <c r="HM34" s="200"/>
      <c r="HN34" s="200"/>
      <c r="HO34" s="200"/>
      <c r="HP34" s="200"/>
      <c r="HQ34" s="200"/>
      <c r="HR34" s="200"/>
      <c r="HS34" s="200"/>
      <c r="HT34" s="200"/>
      <c r="HU34" s="200"/>
      <c r="HV34" s="200"/>
      <c r="HW34" s="200"/>
      <c r="HX34" s="200"/>
      <c r="HY34" s="200"/>
      <c r="HZ34" s="200"/>
      <c r="IA34" s="200"/>
      <c r="IB34" s="200"/>
      <c r="IC34" s="200"/>
      <c r="ID34" s="200"/>
      <c r="IE34" s="200"/>
      <c r="IF34" s="200"/>
      <c r="IG34" s="200"/>
      <c r="IH34" s="200"/>
      <c r="II34" s="200"/>
      <c r="IJ34" s="200"/>
      <c r="IK34" s="200"/>
      <c r="IL34" s="200"/>
      <c r="IM34" s="200"/>
      <c r="IN34" s="200"/>
      <c r="IO34" s="200"/>
      <c r="IP34" s="200"/>
      <c r="IQ34" s="200"/>
      <c r="IR34" s="200"/>
      <c r="IS34" s="200"/>
      <c r="IT34" s="200"/>
      <c r="IU34" s="200"/>
      <c r="IV34" s="200"/>
      <c r="IW34" s="200"/>
      <c r="IX34" s="200"/>
      <c r="IY34" s="200"/>
      <c r="IZ34" s="200"/>
      <c r="JA34" s="200"/>
      <c r="JB34" s="200"/>
      <c r="JC34" s="200"/>
      <c r="JD34" s="200"/>
      <c r="JE34" s="200"/>
    </row>
    <row r="35" spans="1:265" s="89" customFormat="1" ht="30" x14ac:dyDescent="0.25">
      <c r="A35" s="44"/>
      <c r="B35" s="45">
        <v>16</v>
      </c>
      <c r="C35" s="152" t="s">
        <v>204</v>
      </c>
      <c r="D35" s="118" t="s">
        <v>205</v>
      </c>
      <c r="E35" s="48">
        <v>13520</v>
      </c>
      <c r="F35" s="81">
        <v>14.23</v>
      </c>
      <c r="G35" s="81"/>
      <c r="H35" s="50">
        <v>1</v>
      </c>
      <c r="I35" s="51"/>
      <c r="J35" s="119">
        <v>1.4</v>
      </c>
      <c r="K35" s="119">
        <v>1.68</v>
      </c>
      <c r="L35" s="119">
        <v>2.23</v>
      </c>
      <c r="M35" s="120">
        <v>2.57</v>
      </c>
      <c r="N35" s="53">
        <v>0</v>
      </c>
      <c r="O35" s="54">
        <f t="shared" si="12"/>
        <v>0</v>
      </c>
      <c r="P35" s="55"/>
      <c r="Q35" s="54"/>
      <c r="R35" s="53">
        <v>0</v>
      </c>
      <c r="S35" s="54"/>
      <c r="T35" s="53">
        <v>0</v>
      </c>
      <c r="U35" s="54"/>
      <c r="V35" s="53"/>
      <c r="W35" s="53"/>
      <c r="X35" s="53"/>
      <c r="Y35" s="54"/>
      <c r="Z35" s="53">
        <v>0</v>
      </c>
      <c r="AA35" s="54"/>
      <c r="AB35" s="53">
        <v>0</v>
      </c>
      <c r="AC35" s="54"/>
      <c r="AD35" s="53"/>
      <c r="AE35" s="54"/>
      <c r="AF35" s="53">
        <v>0</v>
      </c>
      <c r="AG35" s="54"/>
      <c r="AH35" s="53"/>
      <c r="AI35" s="54"/>
      <c r="AJ35" s="53"/>
      <c r="AK35" s="53"/>
      <c r="AL35" s="53">
        <v>0</v>
      </c>
      <c r="AM35" s="54"/>
      <c r="AN35" s="90"/>
      <c r="AO35" s="54"/>
      <c r="AP35" s="53">
        <v>0</v>
      </c>
      <c r="AQ35" s="54"/>
      <c r="AR35" s="53"/>
      <c r="AS35" s="54"/>
      <c r="AT35" s="53"/>
      <c r="AU35" s="54"/>
      <c r="AV35" s="53">
        <v>0</v>
      </c>
      <c r="AW35" s="54"/>
      <c r="AX35" s="53"/>
      <c r="AY35" s="54"/>
      <c r="AZ35" s="53"/>
      <c r="BA35" s="54"/>
      <c r="BB35" s="53"/>
      <c r="BC35" s="54"/>
      <c r="BD35" s="53"/>
      <c r="BE35" s="54"/>
      <c r="BF35" s="53"/>
      <c r="BG35" s="54"/>
      <c r="BH35" s="53"/>
      <c r="BI35" s="54"/>
      <c r="BJ35" s="53"/>
      <c r="BK35" s="54"/>
      <c r="BL35" s="53"/>
      <c r="BM35" s="54"/>
      <c r="BN35" s="53"/>
      <c r="BO35" s="54"/>
      <c r="BP35" s="53"/>
      <c r="BQ35" s="54"/>
      <c r="BR35" s="53"/>
      <c r="BS35" s="54"/>
      <c r="BT35" s="53"/>
      <c r="BU35" s="54"/>
      <c r="BV35" s="53"/>
      <c r="BW35" s="54"/>
      <c r="BX35" s="53">
        <v>0</v>
      </c>
      <c r="BY35" s="54"/>
      <c r="BZ35" s="53">
        <v>0</v>
      </c>
      <c r="CA35" s="54"/>
      <c r="CB35" s="53">
        <v>0</v>
      </c>
      <c r="CC35" s="54"/>
      <c r="CD35" s="53">
        <v>0</v>
      </c>
      <c r="CE35" s="54"/>
      <c r="CF35" s="53">
        <v>0</v>
      </c>
      <c r="CG35" s="54"/>
      <c r="CH35" s="53"/>
      <c r="CI35" s="54"/>
      <c r="CJ35" s="53">
        <v>0</v>
      </c>
      <c r="CK35" s="54"/>
      <c r="CL35" s="53">
        <v>0</v>
      </c>
      <c r="CM35" s="54"/>
      <c r="CN35" s="53">
        <v>0</v>
      </c>
      <c r="CO35" s="54"/>
      <c r="CP35" s="53">
        <v>0</v>
      </c>
      <c r="CQ35" s="54"/>
      <c r="CR35" s="53">
        <v>0</v>
      </c>
      <c r="CS35" s="54"/>
      <c r="CT35" s="53"/>
      <c r="CU35" s="54"/>
      <c r="CV35" s="53"/>
      <c r="CW35" s="54"/>
      <c r="CX35" s="53">
        <v>0</v>
      </c>
      <c r="CY35" s="54"/>
      <c r="CZ35" s="53">
        <v>0</v>
      </c>
      <c r="DA35" s="54"/>
      <c r="DB35" s="53">
        <v>0</v>
      </c>
      <c r="DC35" s="54"/>
      <c r="DD35" s="53">
        <v>0</v>
      </c>
      <c r="DE35" s="54"/>
      <c r="DF35" s="53">
        <v>0</v>
      </c>
      <c r="DG35" s="54"/>
      <c r="DH35" s="53">
        <v>0</v>
      </c>
      <c r="DI35" s="54"/>
      <c r="DJ35" s="53">
        <v>0</v>
      </c>
      <c r="DK35" s="54"/>
      <c r="DL35" s="53"/>
      <c r="DM35" s="54"/>
      <c r="DN35" s="53"/>
      <c r="DO35" s="54"/>
      <c r="DP35" s="53"/>
      <c r="DQ35" s="54"/>
      <c r="DR35" s="53">
        <v>0</v>
      </c>
      <c r="DS35" s="54"/>
      <c r="DT35" s="53">
        <v>0</v>
      </c>
      <c r="DU35" s="54"/>
      <c r="DV35" s="57">
        <v>0</v>
      </c>
      <c r="DW35" s="54"/>
      <c r="DX35" s="90"/>
      <c r="DY35" s="54"/>
      <c r="DZ35" s="53"/>
      <c r="EA35" s="59"/>
      <c r="EB35" s="53"/>
      <c r="EC35" s="54"/>
      <c r="ED35" s="53"/>
      <c r="EE35" s="54"/>
      <c r="EF35" s="53"/>
      <c r="EG35" s="54"/>
      <c r="EH35" s="53"/>
      <c r="EI35" s="54"/>
      <c r="EJ35" s="53"/>
      <c r="EK35" s="54"/>
      <c r="EL35" s="60">
        <f t="shared" si="11"/>
        <v>0</v>
      </c>
      <c r="EM35" s="60">
        <f t="shared" si="11"/>
        <v>0</v>
      </c>
      <c r="EN35" s="1"/>
      <c r="EQ35" s="200"/>
      <c r="ER35" s="200"/>
      <c r="ES35" s="200"/>
      <c r="ET35" s="200"/>
      <c r="EU35" s="200"/>
      <c r="EV35" s="200"/>
      <c r="EW35" s="200"/>
      <c r="EX35" s="200"/>
      <c r="EY35" s="200"/>
      <c r="EZ35" s="200"/>
      <c r="FA35" s="200"/>
      <c r="FB35" s="200"/>
      <c r="FC35" s="200"/>
      <c r="FD35" s="200"/>
      <c r="FE35" s="200"/>
      <c r="FF35" s="200"/>
      <c r="FG35" s="200"/>
      <c r="FH35" s="200"/>
      <c r="FI35" s="200"/>
      <c r="FJ35" s="200"/>
      <c r="FK35" s="200"/>
      <c r="FL35" s="200"/>
      <c r="FM35" s="200"/>
      <c r="FN35" s="200"/>
      <c r="FO35" s="200"/>
      <c r="FP35" s="200"/>
      <c r="FQ35" s="200"/>
      <c r="FR35" s="200"/>
      <c r="FS35" s="200"/>
      <c r="FT35" s="200"/>
      <c r="FU35" s="200"/>
      <c r="FV35" s="200"/>
      <c r="FW35" s="200"/>
      <c r="FX35" s="200"/>
      <c r="FY35" s="200"/>
      <c r="FZ35" s="200"/>
      <c r="GA35" s="200"/>
      <c r="GB35" s="200"/>
      <c r="GC35" s="200"/>
      <c r="GD35" s="200"/>
      <c r="GE35" s="200"/>
      <c r="GF35" s="200"/>
      <c r="GG35" s="200"/>
      <c r="GH35" s="200"/>
      <c r="GI35" s="200"/>
      <c r="GJ35" s="200"/>
      <c r="GK35" s="200"/>
      <c r="GL35" s="200"/>
      <c r="GM35" s="200"/>
      <c r="GN35" s="200"/>
      <c r="GO35" s="200"/>
      <c r="GP35" s="200"/>
      <c r="GQ35" s="200"/>
      <c r="GR35" s="200"/>
      <c r="GS35" s="200"/>
      <c r="GT35" s="200"/>
      <c r="GU35" s="200"/>
      <c r="GV35" s="200"/>
      <c r="GW35" s="200"/>
      <c r="GX35" s="200"/>
      <c r="GY35" s="200"/>
      <c r="GZ35" s="200"/>
      <c r="HA35" s="200"/>
      <c r="HB35" s="200"/>
      <c r="HC35" s="200"/>
      <c r="HD35" s="200"/>
      <c r="HE35" s="200"/>
      <c r="HF35" s="200"/>
      <c r="HG35" s="200"/>
      <c r="HH35" s="200"/>
      <c r="HI35" s="200"/>
      <c r="HJ35" s="200"/>
      <c r="HK35" s="200"/>
      <c r="HL35" s="200"/>
      <c r="HM35" s="200"/>
      <c r="HN35" s="200"/>
      <c r="HO35" s="200"/>
      <c r="HP35" s="200"/>
      <c r="HQ35" s="200"/>
      <c r="HR35" s="200"/>
      <c r="HS35" s="200"/>
      <c r="HT35" s="200"/>
      <c r="HU35" s="200"/>
      <c r="HV35" s="200"/>
      <c r="HW35" s="200"/>
      <c r="HX35" s="200"/>
      <c r="HY35" s="200"/>
      <c r="HZ35" s="200"/>
      <c r="IA35" s="200"/>
      <c r="IB35" s="200"/>
      <c r="IC35" s="200"/>
      <c r="ID35" s="200"/>
      <c r="IE35" s="200"/>
      <c r="IF35" s="200"/>
      <c r="IG35" s="200"/>
      <c r="IH35" s="200"/>
      <c r="II35" s="200"/>
      <c r="IJ35" s="200"/>
      <c r="IK35" s="200"/>
      <c r="IL35" s="200"/>
      <c r="IM35" s="200"/>
      <c r="IN35" s="200"/>
      <c r="IO35" s="200"/>
      <c r="IP35" s="200"/>
      <c r="IQ35" s="200"/>
      <c r="IR35" s="200"/>
      <c r="IS35" s="200"/>
      <c r="IT35" s="200"/>
      <c r="IU35" s="200"/>
      <c r="IV35" s="200"/>
      <c r="IW35" s="200"/>
      <c r="IX35" s="200"/>
      <c r="IY35" s="200"/>
      <c r="IZ35" s="200"/>
      <c r="JA35" s="200"/>
      <c r="JB35" s="200"/>
      <c r="JC35" s="200"/>
      <c r="JD35" s="200"/>
      <c r="JE35" s="200"/>
    </row>
    <row r="36" spans="1:265" s="89" customFormat="1" ht="45" x14ac:dyDescent="0.25">
      <c r="A36" s="44"/>
      <c r="B36" s="45">
        <v>17</v>
      </c>
      <c r="C36" s="152" t="s">
        <v>206</v>
      </c>
      <c r="D36" s="118" t="s">
        <v>207</v>
      </c>
      <c r="E36" s="48">
        <v>13520</v>
      </c>
      <c r="F36" s="81">
        <v>10.34</v>
      </c>
      <c r="G36" s="81"/>
      <c r="H36" s="50">
        <v>1</v>
      </c>
      <c r="I36" s="51"/>
      <c r="J36" s="119">
        <v>1.4</v>
      </c>
      <c r="K36" s="119">
        <v>1.68</v>
      </c>
      <c r="L36" s="119">
        <v>2.23</v>
      </c>
      <c r="M36" s="120">
        <v>2.57</v>
      </c>
      <c r="N36" s="55"/>
      <c r="O36" s="54">
        <f t="shared" si="12"/>
        <v>0</v>
      </c>
      <c r="P36" s="55"/>
      <c r="Q36" s="54"/>
      <c r="R36" s="55"/>
      <c r="S36" s="54"/>
      <c r="T36" s="55"/>
      <c r="U36" s="54"/>
      <c r="V36" s="55"/>
      <c r="W36" s="53"/>
      <c r="X36" s="55"/>
      <c r="Y36" s="54"/>
      <c r="Z36" s="55"/>
      <c r="AA36" s="54"/>
      <c r="AB36" s="55"/>
      <c r="AC36" s="54"/>
      <c r="AD36" s="55"/>
      <c r="AE36" s="54"/>
      <c r="AF36" s="55"/>
      <c r="AG36" s="54"/>
      <c r="AH36" s="53"/>
      <c r="AI36" s="54"/>
      <c r="AJ36" s="55"/>
      <c r="AK36" s="53"/>
      <c r="AL36" s="55"/>
      <c r="AM36" s="54"/>
      <c r="AN36" s="53"/>
      <c r="AO36" s="54"/>
      <c r="AP36" s="55"/>
      <c r="AQ36" s="54"/>
      <c r="AR36" s="55"/>
      <c r="AS36" s="54"/>
      <c r="AT36" s="55"/>
      <c r="AU36" s="54"/>
      <c r="AV36" s="55"/>
      <c r="AW36" s="54"/>
      <c r="AX36" s="55"/>
      <c r="AY36" s="54"/>
      <c r="AZ36" s="55"/>
      <c r="BA36" s="54"/>
      <c r="BB36" s="55"/>
      <c r="BC36" s="54"/>
      <c r="BD36" s="55"/>
      <c r="BE36" s="54"/>
      <c r="BF36" s="55"/>
      <c r="BG36" s="54"/>
      <c r="BH36" s="55"/>
      <c r="BI36" s="54"/>
      <c r="BJ36" s="55"/>
      <c r="BK36" s="54"/>
      <c r="BL36" s="55"/>
      <c r="BM36" s="54"/>
      <c r="BN36" s="55"/>
      <c r="BO36" s="54"/>
      <c r="BP36" s="55"/>
      <c r="BQ36" s="54"/>
      <c r="BR36" s="55"/>
      <c r="BS36" s="54"/>
      <c r="BT36" s="55"/>
      <c r="BU36" s="54"/>
      <c r="BV36" s="55"/>
      <c r="BW36" s="54"/>
      <c r="BX36" s="55"/>
      <c r="BY36" s="54"/>
      <c r="BZ36" s="55"/>
      <c r="CA36" s="54"/>
      <c r="CB36" s="55"/>
      <c r="CC36" s="54"/>
      <c r="CD36" s="55"/>
      <c r="CE36" s="54"/>
      <c r="CF36" s="55"/>
      <c r="CG36" s="54"/>
      <c r="CH36" s="55"/>
      <c r="CI36" s="54"/>
      <c r="CJ36" s="55"/>
      <c r="CK36" s="54"/>
      <c r="CL36" s="55"/>
      <c r="CM36" s="54"/>
      <c r="CN36" s="55"/>
      <c r="CO36" s="54"/>
      <c r="CP36" s="55"/>
      <c r="CQ36" s="54"/>
      <c r="CR36" s="55"/>
      <c r="CS36" s="54"/>
      <c r="CT36" s="55"/>
      <c r="CU36" s="54"/>
      <c r="CV36" s="55"/>
      <c r="CW36" s="54"/>
      <c r="CX36" s="55"/>
      <c r="CY36" s="54"/>
      <c r="CZ36" s="55"/>
      <c r="DA36" s="54"/>
      <c r="DB36" s="55"/>
      <c r="DC36" s="54"/>
      <c r="DD36" s="55"/>
      <c r="DE36" s="54"/>
      <c r="DF36" s="55"/>
      <c r="DG36" s="54"/>
      <c r="DH36" s="55"/>
      <c r="DI36" s="54"/>
      <c r="DJ36" s="55"/>
      <c r="DK36" s="54"/>
      <c r="DL36" s="55"/>
      <c r="DM36" s="54"/>
      <c r="DN36" s="55"/>
      <c r="DO36" s="54"/>
      <c r="DP36" s="55"/>
      <c r="DQ36" s="54"/>
      <c r="DR36" s="55"/>
      <c r="DS36" s="54"/>
      <c r="DT36" s="55"/>
      <c r="DU36" s="54"/>
      <c r="DV36" s="79"/>
      <c r="DW36" s="54"/>
      <c r="DX36" s="53"/>
      <c r="DY36" s="54"/>
      <c r="DZ36" s="53"/>
      <c r="EA36" s="59"/>
      <c r="EB36" s="55"/>
      <c r="EC36" s="54"/>
      <c r="ED36" s="55"/>
      <c r="EE36" s="54"/>
      <c r="EF36" s="53"/>
      <c r="EG36" s="54"/>
      <c r="EH36" s="53"/>
      <c r="EI36" s="54"/>
      <c r="EJ36" s="53"/>
      <c r="EK36" s="54"/>
      <c r="EL36" s="60">
        <f t="shared" si="11"/>
        <v>0</v>
      </c>
      <c r="EM36" s="60">
        <f t="shared" si="11"/>
        <v>0</v>
      </c>
      <c r="EN36" s="1"/>
      <c r="EQ36" s="200"/>
      <c r="ER36" s="200"/>
      <c r="ES36" s="200"/>
      <c r="ET36" s="200"/>
      <c r="EU36" s="200"/>
      <c r="EV36" s="200"/>
      <c r="EW36" s="200"/>
      <c r="EX36" s="200"/>
      <c r="EY36" s="200"/>
      <c r="EZ36" s="200"/>
      <c r="FA36" s="200"/>
      <c r="FB36" s="200"/>
      <c r="FC36" s="200"/>
      <c r="FD36" s="200"/>
      <c r="FE36" s="200"/>
      <c r="FF36" s="200"/>
      <c r="FG36" s="200"/>
      <c r="FH36" s="200"/>
      <c r="FI36" s="200"/>
      <c r="FJ36" s="200"/>
      <c r="FK36" s="200"/>
      <c r="FL36" s="200"/>
      <c r="FM36" s="200"/>
      <c r="FN36" s="200"/>
      <c r="FO36" s="200"/>
      <c r="FP36" s="200"/>
      <c r="FQ36" s="200"/>
      <c r="FR36" s="200"/>
      <c r="FS36" s="200"/>
      <c r="FT36" s="200"/>
      <c r="FU36" s="200"/>
      <c r="FV36" s="200"/>
      <c r="FW36" s="200"/>
      <c r="FX36" s="200"/>
      <c r="FY36" s="200"/>
      <c r="FZ36" s="200"/>
      <c r="GA36" s="200"/>
      <c r="GB36" s="200"/>
      <c r="GC36" s="200"/>
      <c r="GD36" s="200"/>
      <c r="GE36" s="200"/>
      <c r="GF36" s="200"/>
      <c r="GG36" s="200"/>
      <c r="GH36" s="200"/>
      <c r="GI36" s="200"/>
      <c r="GJ36" s="200"/>
      <c r="GK36" s="200"/>
      <c r="GL36" s="200"/>
      <c r="GM36" s="200"/>
      <c r="GN36" s="200"/>
      <c r="GO36" s="200"/>
      <c r="GP36" s="200"/>
      <c r="GQ36" s="200"/>
      <c r="GR36" s="200"/>
      <c r="GS36" s="200"/>
      <c r="GT36" s="200"/>
      <c r="GU36" s="200"/>
      <c r="GV36" s="200"/>
      <c r="GW36" s="200"/>
      <c r="GX36" s="200"/>
      <c r="GY36" s="200"/>
      <c r="GZ36" s="200"/>
      <c r="HA36" s="200"/>
      <c r="HB36" s="200"/>
      <c r="HC36" s="200"/>
      <c r="HD36" s="200"/>
      <c r="HE36" s="200"/>
      <c r="HF36" s="200"/>
      <c r="HG36" s="200"/>
      <c r="HH36" s="200"/>
      <c r="HI36" s="200"/>
      <c r="HJ36" s="200"/>
      <c r="HK36" s="200"/>
      <c r="HL36" s="200"/>
      <c r="HM36" s="200"/>
      <c r="HN36" s="200"/>
      <c r="HO36" s="200"/>
      <c r="HP36" s="200"/>
      <c r="HQ36" s="200"/>
      <c r="HR36" s="200"/>
      <c r="HS36" s="200"/>
      <c r="HT36" s="200"/>
      <c r="HU36" s="200"/>
      <c r="HV36" s="200"/>
      <c r="HW36" s="200"/>
      <c r="HX36" s="200"/>
      <c r="HY36" s="200"/>
      <c r="HZ36" s="200"/>
      <c r="IA36" s="200"/>
      <c r="IB36" s="200"/>
      <c r="IC36" s="200"/>
      <c r="ID36" s="200"/>
      <c r="IE36" s="200"/>
      <c r="IF36" s="200"/>
      <c r="IG36" s="200"/>
      <c r="IH36" s="200"/>
      <c r="II36" s="200"/>
      <c r="IJ36" s="200"/>
      <c r="IK36" s="200"/>
      <c r="IL36" s="200"/>
      <c r="IM36" s="200"/>
      <c r="IN36" s="200"/>
      <c r="IO36" s="200"/>
      <c r="IP36" s="200"/>
      <c r="IQ36" s="200"/>
      <c r="IR36" s="200"/>
      <c r="IS36" s="200"/>
      <c r="IT36" s="200"/>
      <c r="IU36" s="200"/>
      <c r="IV36" s="200"/>
      <c r="IW36" s="200"/>
      <c r="IX36" s="200"/>
      <c r="IY36" s="200"/>
      <c r="IZ36" s="200"/>
      <c r="JA36" s="200"/>
      <c r="JB36" s="200"/>
      <c r="JC36" s="200"/>
      <c r="JD36" s="200"/>
      <c r="JE36" s="200"/>
    </row>
    <row r="37" spans="1:265" s="42" customFormat="1" ht="31.5" customHeight="1" x14ac:dyDescent="0.25">
      <c r="A37" s="91">
        <v>6</v>
      </c>
      <c r="B37" s="92"/>
      <c r="C37" s="72"/>
      <c r="D37" s="34" t="s">
        <v>208</v>
      </c>
      <c r="E37" s="48">
        <v>13520</v>
      </c>
      <c r="F37" s="85">
        <v>1.54</v>
      </c>
      <c r="G37" s="85"/>
      <c r="H37" s="36">
        <v>1</v>
      </c>
      <c r="I37" s="75"/>
      <c r="J37" s="93"/>
      <c r="K37" s="93"/>
      <c r="L37" s="93"/>
      <c r="M37" s="77">
        <v>2.57</v>
      </c>
      <c r="N37" s="43">
        <f>N38</f>
        <v>1</v>
      </c>
      <c r="O37" s="43">
        <f t="shared" ref="O37:BZ37" si="13">O38</f>
        <v>29149.119999999995</v>
      </c>
      <c r="P37" s="43">
        <f t="shared" si="13"/>
        <v>0</v>
      </c>
      <c r="Q37" s="43">
        <f t="shared" si="13"/>
        <v>0</v>
      </c>
      <c r="R37" s="43">
        <f t="shared" si="13"/>
        <v>0</v>
      </c>
      <c r="S37" s="43">
        <f t="shared" si="13"/>
        <v>0</v>
      </c>
      <c r="T37" s="43">
        <f t="shared" si="13"/>
        <v>0</v>
      </c>
      <c r="U37" s="43">
        <f t="shared" si="13"/>
        <v>0</v>
      </c>
      <c r="V37" s="43">
        <f t="shared" si="13"/>
        <v>600</v>
      </c>
      <c r="W37" s="43">
        <f t="shared" si="13"/>
        <v>17489472</v>
      </c>
      <c r="X37" s="43">
        <f t="shared" si="13"/>
        <v>0</v>
      </c>
      <c r="Y37" s="43">
        <f t="shared" si="13"/>
        <v>0</v>
      </c>
      <c r="Z37" s="43">
        <f t="shared" si="13"/>
        <v>8</v>
      </c>
      <c r="AA37" s="43">
        <f t="shared" si="13"/>
        <v>233192.95999999996</v>
      </c>
      <c r="AB37" s="43">
        <f t="shared" si="13"/>
        <v>19</v>
      </c>
      <c r="AC37" s="43">
        <f t="shared" si="13"/>
        <v>553833.28</v>
      </c>
      <c r="AD37" s="43">
        <f t="shared" si="13"/>
        <v>0</v>
      </c>
      <c r="AE37" s="43">
        <f t="shared" si="13"/>
        <v>0</v>
      </c>
      <c r="AF37" s="43">
        <f t="shared" si="13"/>
        <v>0</v>
      </c>
      <c r="AG37" s="43">
        <f t="shared" si="13"/>
        <v>0</v>
      </c>
      <c r="AH37" s="43">
        <f t="shared" si="13"/>
        <v>0</v>
      </c>
      <c r="AI37" s="43">
        <f t="shared" si="13"/>
        <v>0</v>
      </c>
      <c r="AJ37" s="43">
        <f t="shared" si="13"/>
        <v>0</v>
      </c>
      <c r="AK37" s="43">
        <f t="shared" si="13"/>
        <v>0</v>
      </c>
      <c r="AL37" s="43">
        <f t="shared" si="13"/>
        <v>0</v>
      </c>
      <c r="AM37" s="43">
        <f t="shared" si="13"/>
        <v>0</v>
      </c>
      <c r="AN37" s="43">
        <f t="shared" si="13"/>
        <v>0</v>
      </c>
      <c r="AO37" s="43">
        <f t="shared" si="13"/>
        <v>0</v>
      </c>
      <c r="AP37" s="43">
        <f t="shared" si="13"/>
        <v>0</v>
      </c>
      <c r="AQ37" s="43">
        <f t="shared" si="13"/>
        <v>0</v>
      </c>
      <c r="AR37" s="43">
        <f t="shared" si="13"/>
        <v>0</v>
      </c>
      <c r="AS37" s="43">
        <f t="shared" si="13"/>
        <v>0</v>
      </c>
      <c r="AT37" s="43">
        <f t="shared" si="13"/>
        <v>0</v>
      </c>
      <c r="AU37" s="43">
        <f t="shared" si="13"/>
        <v>0</v>
      </c>
      <c r="AV37" s="43">
        <f t="shared" si="13"/>
        <v>0</v>
      </c>
      <c r="AW37" s="43">
        <f t="shared" si="13"/>
        <v>0</v>
      </c>
      <c r="AX37" s="43">
        <f t="shared" si="13"/>
        <v>48</v>
      </c>
      <c r="AY37" s="43">
        <f t="shared" si="13"/>
        <v>1399157.76</v>
      </c>
      <c r="AZ37" s="43">
        <f t="shared" si="13"/>
        <v>2</v>
      </c>
      <c r="BA37" s="43">
        <f t="shared" si="13"/>
        <v>58298.239999999991</v>
      </c>
      <c r="BB37" s="43">
        <f t="shared" si="13"/>
        <v>0</v>
      </c>
      <c r="BC37" s="43">
        <f t="shared" si="13"/>
        <v>0</v>
      </c>
      <c r="BD37" s="43">
        <f t="shared" si="13"/>
        <v>0</v>
      </c>
      <c r="BE37" s="43">
        <f t="shared" si="13"/>
        <v>0</v>
      </c>
      <c r="BF37" s="43">
        <f t="shared" si="13"/>
        <v>0</v>
      </c>
      <c r="BG37" s="43">
        <f t="shared" si="13"/>
        <v>0</v>
      </c>
      <c r="BH37" s="43">
        <f t="shared" si="13"/>
        <v>0</v>
      </c>
      <c r="BI37" s="43">
        <f t="shared" si="13"/>
        <v>0</v>
      </c>
      <c r="BJ37" s="43">
        <f t="shared" si="13"/>
        <v>0</v>
      </c>
      <c r="BK37" s="43">
        <f t="shared" si="13"/>
        <v>0</v>
      </c>
      <c r="BL37" s="43">
        <f t="shared" si="13"/>
        <v>0</v>
      </c>
      <c r="BM37" s="43">
        <f t="shared" si="13"/>
        <v>0</v>
      </c>
      <c r="BN37" s="43">
        <f t="shared" si="13"/>
        <v>8</v>
      </c>
      <c r="BO37" s="43">
        <f t="shared" si="13"/>
        <v>233192.95999999996</v>
      </c>
      <c r="BP37" s="43">
        <f t="shared" si="13"/>
        <v>0</v>
      </c>
      <c r="BQ37" s="43">
        <f t="shared" si="13"/>
        <v>0</v>
      </c>
      <c r="BR37" s="43">
        <f t="shared" si="13"/>
        <v>0</v>
      </c>
      <c r="BS37" s="43">
        <f t="shared" si="13"/>
        <v>0</v>
      </c>
      <c r="BT37" s="43">
        <f t="shared" si="13"/>
        <v>0</v>
      </c>
      <c r="BU37" s="43">
        <f t="shared" si="13"/>
        <v>0</v>
      </c>
      <c r="BV37" s="43">
        <f t="shared" si="13"/>
        <v>0</v>
      </c>
      <c r="BW37" s="43">
        <f t="shared" si="13"/>
        <v>0</v>
      </c>
      <c r="BX37" s="43">
        <f t="shared" si="13"/>
        <v>6</v>
      </c>
      <c r="BY37" s="43">
        <f t="shared" si="13"/>
        <v>174894.72</v>
      </c>
      <c r="BZ37" s="43">
        <f t="shared" si="13"/>
        <v>3</v>
      </c>
      <c r="CA37" s="43">
        <f t="shared" ref="CA37:EM37" si="14">CA38</f>
        <v>87447.360000000001</v>
      </c>
      <c r="CB37" s="43">
        <f t="shared" si="14"/>
        <v>2</v>
      </c>
      <c r="CC37" s="43">
        <f t="shared" si="14"/>
        <v>58298.239999999991</v>
      </c>
      <c r="CD37" s="43">
        <f t="shared" si="14"/>
        <v>0</v>
      </c>
      <c r="CE37" s="43">
        <f t="shared" si="14"/>
        <v>0</v>
      </c>
      <c r="CF37" s="43">
        <f t="shared" si="14"/>
        <v>48</v>
      </c>
      <c r="CG37" s="43">
        <f t="shared" si="14"/>
        <v>1399157.76</v>
      </c>
      <c r="CH37" s="43">
        <f t="shared" si="14"/>
        <v>6</v>
      </c>
      <c r="CI37" s="43">
        <f t="shared" si="14"/>
        <v>174894.72</v>
      </c>
      <c r="CJ37" s="43">
        <f t="shared" si="14"/>
        <v>0</v>
      </c>
      <c r="CK37" s="43">
        <f t="shared" si="14"/>
        <v>0</v>
      </c>
      <c r="CL37" s="43">
        <f t="shared" si="14"/>
        <v>0</v>
      </c>
      <c r="CM37" s="43">
        <f t="shared" si="14"/>
        <v>0</v>
      </c>
      <c r="CN37" s="43">
        <f t="shared" si="14"/>
        <v>0</v>
      </c>
      <c r="CO37" s="43">
        <f t="shared" si="14"/>
        <v>0</v>
      </c>
      <c r="CP37" s="43">
        <f t="shared" si="14"/>
        <v>0</v>
      </c>
      <c r="CQ37" s="43">
        <f t="shared" si="14"/>
        <v>0</v>
      </c>
      <c r="CR37" s="43">
        <f t="shared" si="14"/>
        <v>0</v>
      </c>
      <c r="CS37" s="43">
        <f t="shared" si="14"/>
        <v>0</v>
      </c>
      <c r="CT37" s="43">
        <f t="shared" si="14"/>
        <v>0</v>
      </c>
      <c r="CU37" s="43">
        <f t="shared" si="14"/>
        <v>0</v>
      </c>
      <c r="CV37" s="43">
        <f t="shared" si="14"/>
        <v>0</v>
      </c>
      <c r="CW37" s="43">
        <f t="shared" si="14"/>
        <v>0</v>
      </c>
      <c r="CX37" s="43">
        <f t="shared" si="14"/>
        <v>0</v>
      </c>
      <c r="CY37" s="43">
        <f t="shared" si="14"/>
        <v>0</v>
      </c>
      <c r="CZ37" s="43">
        <f t="shared" si="14"/>
        <v>40</v>
      </c>
      <c r="DA37" s="43">
        <f t="shared" si="14"/>
        <v>1399157.76</v>
      </c>
      <c r="DB37" s="43">
        <f t="shared" si="14"/>
        <v>4</v>
      </c>
      <c r="DC37" s="43">
        <f t="shared" si="14"/>
        <v>139915.77599999998</v>
      </c>
      <c r="DD37" s="43">
        <f t="shared" si="14"/>
        <v>5</v>
      </c>
      <c r="DE37" s="43">
        <f t="shared" si="14"/>
        <v>174894.72</v>
      </c>
      <c r="DF37" s="43">
        <f t="shared" si="14"/>
        <v>20</v>
      </c>
      <c r="DG37" s="43">
        <f t="shared" si="14"/>
        <v>699578.88</v>
      </c>
      <c r="DH37" s="43">
        <f t="shared" si="14"/>
        <v>0</v>
      </c>
      <c r="DI37" s="43">
        <f t="shared" si="14"/>
        <v>0</v>
      </c>
      <c r="DJ37" s="43">
        <f t="shared" si="14"/>
        <v>14</v>
      </c>
      <c r="DK37" s="43">
        <f t="shared" si="14"/>
        <v>489705.21600000001</v>
      </c>
      <c r="DL37" s="43">
        <f t="shared" si="14"/>
        <v>8</v>
      </c>
      <c r="DM37" s="43">
        <f t="shared" si="14"/>
        <v>279831.55199999997</v>
      </c>
      <c r="DN37" s="43">
        <f t="shared" si="14"/>
        <v>0</v>
      </c>
      <c r="DO37" s="43">
        <f t="shared" si="14"/>
        <v>0</v>
      </c>
      <c r="DP37" s="43">
        <f t="shared" si="14"/>
        <v>2</v>
      </c>
      <c r="DQ37" s="43">
        <f t="shared" si="14"/>
        <v>69957.887999999992</v>
      </c>
      <c r="DR37" s="43">
        <f t="shared" si="14"/>
        <v>3</v>
      </c>
      <c r="DS37" s="43">
        <f t="shared" si="14"/>
        <v>104936.83199999999</v>
      </c>
      <c r="DT37" s="43">
        <f t="shared" si="14"/>
        <v>0</v>
      </c>
      <c r="DU37" s="43">
        <f t="shared" si="14"/>
        <v>0</v>
      </c>
      <c r="DV37" s="43">
        <f t="shared" si="14"/>
        <v>2</v>
      </c>
      <c r="DW37" s="43">
        <f t="shared" si="14"/>
        <v>107018.912</v>
      </c>
      <c r="DX37" s="43">
        <f t="shared" si="14"/>
        <v>0</v>
      </c>
      <c r="DY37" s="43">
        <f t="shared" si="14"/>
        <v>0</v>
      </c>
      <c r="DZ37" s="43">
        <f t="shared" si="14"/>
        <v>0</v>
      </c>
      <c r="EA37" s="43">
        <f t="shared" si="14"/>
        <v>0</v>
      </c>
      <c r="EB37" s="43">
        <f t="shared" si="14"/>
        <v>0</v>
      </c>
      <c r="EC37" s="43">
        <f t="shared" si="14"/>
        <v>0</v>
      </c>
      <c r="ED37" s="43">
        <f t="shared" si="14"/>
        <v>0</v>
      </c>
      <c r="EE37" s="43">
        <f t="shared" si="14"/>
        <v>0</v>
      </c>
      <c r="EF37" s="43">
        <f t="shared" si="14"/>
        <v>0</v>
      </c>
      <c r="EG37" s="43">
        <f t="shared" si="14"/>
        <v>0</v>
      </c>
      <c r="EH37" s="43">
        <f t="shared" si="14"/>
        <v>0</v>
      </c>
      <c r="EI37" s="43">
        <f t="shared" si="14"/>
        <v>0</v>
      </c>
      <c r="EJ37" s="43"/>
      <c r="EK37" s="43"/>
      <c r="EL37" s="43">
        <f t="shared" si="14"/>
        <v>849</v>
      </c>
      <c r="EM37" s="43">
        <f t="shared" si="14"/>
        <v>25355986.655999996</v>
      </c>
      <c r="EN37" s="42">
        <f>EM37/EL37</f>
        <v>29865.708664310951</v>
      </c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  <c r="IW37" s="5"/>
      <c r="IX37" s="5"/>
      <c r="IY37" s="5"/>
      <c r="IZ37" s="5"/>
      <c r="JA37" s="5"/>
      <c r="JB37" s="5"/>
      <c r="JC37" s="5"/>
      <c r="JD37" s="5"/>
      <c r="JE37" s="5"/>
    </row>
    <row r="38" spans="1:265" s="89" customFormat="1" ht="31.5" customHeight="1" x14ac:dyDescent="0.25">
      <c r="A38" s="33"/>
      <c r="B38" s="20">
        <v>18</v>
      </c>
      <c r="C38" s="46" t="s">
        <v>209</v>
      </c>
      <c r="D38" s="67" t="s">
        <v>210</v>
      </c>
      <c r="E38" s="48">
        <v>13520</v>
      </c>
      <c r="F38" s="49">
        <v>1.54</v>
      </c>
      <c r="G38" s="49"/>
      <c r="H38" s="81">
        <v>1</v>
      </c>
      <c r="I38" s="82"/>
      <c r="J38" s="48">
        <v>1.4</v>
      </c>
      <c r="K38" s="48">
        <v>1.68</v>
      </c>
      <c r="L38" s="48">
        <v>2.23</v>
      </c>
      <c r="M38" s="52">
        <v>2.57</v>
      </c>
      <c r="N38" s="55">
        <v>1</v>
      </c>
      <c r="O38" s="54">
        <f>N38*E38*F38*H38*J38*$O$8</f>
        <v>29149.119999999995</v>
      </c>
      <c r="P38" s="55"/>
      <c r="Q38" s="54">
        <f>P38*E38*F38*H38*J38*$Q$8</f>
        <v>0</v>
      </c>
      <c r="R38" s="55"/>
      <c r="S38" s="54">
        <f>R38*E38*F38*H38*J38*$S$8</f>
        <v>0</v>
      </c>
      <c r="T38" s="55"/>
      <c r="U38" s="54">
        <f>SUM(T38*E38*F38*H38*J38*$U$8)</f>
        <v>0</v>
      </c>
      <c r="V38" s="55">
        <v>600</v>
      </c>
      <c r="W38" s="53">
        <f>SUM(V38*E38*F38*H38*J38*$W$8)</f>
        <v>17489472</v>
      </c>
      <c r="X38" s="55"/>
      <c r="Y38" s="54">
        <f>SUM(X38*E38*F38*H38*J38*$Y$8)</f>
        <v>0</v>
      </c>
      <c r="Z38" s="55">
        <v>8</v>
      </c>
      <c r="AA38" s="54">
        <f>SUM(Z38*E38*F38*H38*J38*$AA$8)</f>
        <v>233192.95999999996</v>
      </c>
      <c r="AB38" s="55">
        <v>19</v>
      </c>
      <c r="AC38" s="54">
        <f>SUM(AB38*E38*F38*H38*J38*$AC$8)</f>
        <v>553833.28</v>
      </c>
      <c r="AD38" s="55"/>
      <c r="AE38" s="54">
        <f>SUM(AD38*E38*F38*H38*K38*$AE$8)</f>
        <v>0</v>
      </c>
      <c r="AF38" s="55"/>
      <c r="AG38" s="54">
        <f>SUM(AF38*E38*F38*H38*K38*$AG$8)</f>
        <v>0</v>
      </c>
      <c r="AH38" s="53"/>
      <c r="AI38" s="54">
        <f>SUM(AH38*E38*F38*H38*J38*$AI$8)</f>
        <v>0</v>
      </c>
      <c r="AJ38" s="55"/>
      <c r="AK38" s="53">
        <f>SUM(AJ38*E38*F38*H38*J38*$AK$8)</f>
        <v>0</v>
      </c>
      <c r="AL38" s="55"/>
      <c r="AM38" s="54">
        <f>SUM(AL38*E38*F38*H38*J38*$AM$8)</f>
        <v>0</v>
      </c>
      <c r="AN38" s="68"/>
      <c r="AO38" s="54">
        <f>SUM(AN38*E38*F38*H38*J38*$AO$8)</f>
        <v>0</v>
      </c>
      <c r="AP38" s="55"/>
      <c r="AQ38" s="54">
        <f>SUM(E38*F38*H38*J38*AP38*$AQ$8)</f>
        <v>0</v>
      </c>
      <c r="AR38" s="55"/>
      <c r="AS38" s="54">
        <f>SUM(AR38*E38*F38*H38*J38*$AS$8)</f>
        <v>0</v>
      </c>
      <c r="AT38" s="55"/>
      <c r="AU38" s="54">
        <f>SUM(AT38*E38*F38*H38*J38*$AU$8)</f>
        <v>0</v>
      </c>
      <c r="AV38" s="55"/>
      <c r="AW38" s="54">
        <f>SUM(AV38*E38*F38*H38*J38*$AW$8)</f>
        <v>0</v>
      </c>
      <c r="AX38" s="55">
        <v>48</v>
      </c>
      <c r="AY38" s="54">
        <f>SUM(AX38*E38*F38*H38*J38*$AY$8)</f>
        <v>1399157.76</v>
      </c>
      <c r="AZ38" s="94">
        <v>2</v>
      </c>
      <c r="BA38" s="54">
        <f>SUM(AZ38*E38*F38*H38*J38*$BA$8)</f>
        <v>58298.239999999991</v>
      </c>
      <c r="BB38" s="55"/>
      <c r="BC38" s="54">
        <f>SUM(BB38*E38*F38*H38*J38*$BC$8)</f>
        <v>0</v>
      </c>
      <c r="BD38" s="55"/>
      <c r="BE38" s="54">
        <f>SUM(BD38*E38*F38*H38*J38*$BE$8)</f>
        <v>0</v>
      </c>
      <c r="BF38" s="55"/>
      <c r="BG38" s="54">
        <f>BF38*E38*F38*H38*J38*$BG$8</f>
        <v>0</v>
      </c>
      <c r="BH38" s="55"/>
      <c r="BI38" s="54">
        <f>BH38*E38*F38*H38*J38*$BI$8</f>
        <v>0</v>
      </c>
      <c r="BJ38" s="55"/>
      <c r="BK38" s="54">
        <f>BJ38*E38*F38*H38*J38*$BK$8</f>
        <v>0</v>
      </c>
      <c r="BL38" s="55"/>
      <c r="BM38" s="54">
        <f>SUM(BL38*E38*F38*H38*J38*$BM$8)</f>
        <v>0</v>
      </c>
      <c r="BN38" s="55">
        <v>8</v>
      </c>
      <c r="BO38" s="54">
        <f>SUM(BN38*E38*F38*H38*J38*$BO$8)</f>
        <v>233192.95999999996</v>
      </c>
      <c r="BP38" s="55"/>
      <c r="BQ38" s="54">
        <f>SUM(BP38*E38*F38*H38*J38*$BQ$8)</f>
        <v>0</v>
      </c>
      <c r="BR38" s="55"/>
      <c r="BS38" s="54">
        <f>SUM(BR38*E38*F38*H38*J38*$BS$8)</f>
        <v>0</v>
      </c>
      <c r="BT38" s="55"/>
      <c r="BU38" s="54">
        <f>SUM(BT38*E38*F38*H38*J38*$BU$8)</f>
        <v>0</v>
      </c>
      <c r="BV38" s="55"/>
      <c r="BW38" s="54">
        <f>BV38*E38*F38*H38*J38*$BW$8</f>
        <v>0</v>
      </c>
      <c r="BX38" s="55">
        <v>6</v>
      </c>
      <c r="BY38" s="54">
        <f>SUM(BX38*E38*F38*H38*J38*$BY$8)</f>
        <v>174894.72</v>
      </c>
      <c r="BZ38" s="55">
        <v>3</v>
      </c>
      <c r="CA38" s="54">
        <f>SUM(BZ38*E38*F38*H38*J38*$CA$8)</f>
        <v>87447.360000000001</v>
      </c>
      <c r="CB38" s="55">
        <v>2</v>
      </c>
      <c r="CC38" s="54">
        <f>SUM(CB38*E38*F38*H38*J38*$CC$8)</f>
        <v>58298.239999999991</v>
      </c>
      <c r="CD38" s="55"/>
      <c r="CE38" s="54">
        <f>SUM(CD38*E38*F38*H38*J38*$CE$8)</f>
        <v>0</v>
      </c>
      <c r="CF38" s="55">
        <v>48</v>
      </c>
      <c r="CG38" s="54">
        <f>CF38*E38*F38*H38*J38*$CG$8</f>
        <v>1399157.76</v>
      </c>
      <c r="CH38" s="55">
        <v>6</v>
      </c>
      <c r="CI38" s="54">
        <f>SUM(CH38*E38*F38*H38*J38*$CI$8)</f>
        <v>174894.72</v>
      </c>
      <c r="CJ38" s="55"/>
      <c r="CK38" s="54">
        <f>SUM(CJ38*E38*F38*H38*K38*$CK$8)</f>
        <v>0</v>
      </c>
      <c r="CL38" s="55"/>
      <c r="CM38" s="54">
        <f>SUM(CL38*E38*F38*H38*K38*$CM$8)</f>
        <v>0</v>
      </c>
      <c r="CN38" s="55"/>
      <c r="CO38" s="54">
        <f>SUM(CN38*E38*F38*H38*K38*$CO$8)</f>
        <v>0</v>
      </c>
      <c r="CP38" s="55"/>
      <c r="CQ38" s="54">
        <f>SUM(CP38*E38*F38*H38*K38*$CQ$8)</f>
        <v>0</v>
      </c>
      <c r="CR38" s="55"/>
      <c r="CS38" s="54">
        <f>SUM(CR38*E38*F38*H38*K38*$CS$8)</f>
        <v>0</v>
      </c>
      <c r="CT38" s="55"/>
      <c r="CU38" s="54">
        <f>SUM(CT38*E38*F38*H38*K38*$CU$8)</f>
        <v>0</v>
      </c>
      <c r="CV38" s="55"/>
      <c r="CW38" s="54">
        <f>SUM(CV38*E38*F38*H38*K38*$CW$8)</f>
        <v>0</v>
      </c>
      <c r="CX38" s="55"/>
      <c r="CY38" s="54">
        <f>SUM(CX38*E38*F38*H38*K38*$CY$8)</f>
        <v>0</v>
      </c>
      <c r="CZ38" s="55">
        <v>40</v>
      </c>
      <c r="DA38" s="54">
        <f>SUM(CZ38*E38*F38*H38*K38*$DA$8)</f>
        <v>1399157.76</v>
      </c>
      <c r="DB38" s="55">
        <v>4</v>
      </c>
      <c r="DC38" s="54">
        <f>SUM(DB38*E38*F38*H38*K38*$DC$8)</f>
        <v>139915.77599999998</v>
      </c>
      <c r="DD38" s="55">
        <v>5</v>
      </c>
      <c r="DE38" s="54">
        <f>SUM(DD38*E38*F38*H38*K38*$DE$8)</f>
        <v>174894.72</v>
      </c>
      <c r="DF38" s="55">
        <v>20</v>
      </c>
      <c r="DG38" s="54">
        <f>SUM(DF38*E38*F38*H38*K38*$DG$8)</f>
        <v>699578.88</v>
      </c>
      <c r="DH38" s="55"/>
      <c r="DI38" s="54">
        <f>SUM(DH38*E38*F38*H38*K38*$DI$8)</f>
        <v>0</v>
      </c>
      <c r="DJ38" s="55">
        <v>14</v>
      </c>
      <c r="DK38" s="54">
        <f>SUM(DJ38*E38*F38*H38*K38*$DK$8)</f>
        <v>489705.21600000001</v>
      </c>
      <c r="DL38" s="55">
        <v>8</v>
      </c>
      <c r="DM38" s="54">
        <f>SUM(DL38*E38*F38*H38*K38*$DM$8)</f>
        <v>279831.55199999997</v>
      </c>
      <c r="DN38" s="55"/>
      <c r="DO38" s="54">
        <f>DN38*E38*F38*H38*K38*$DO$8</f>
        <v>0</v>
      </c>
      <c r="DP38" s="55">
        <v>2</v>
      </c>
      <c r="DQ38" s="54">
        <f>SUM(DP38*E38*F38*H38*K38*$DQ$8)</f>
        <v>69957.887999999992</v>
      </c>
      <c r="DR38" s="55">
        <v>3</v>
      </c>
      <c r="DS38" s="54">
        <f>SUM(DR38*E38*F38*H38*K38*$DS$8)</f>
        <v>104936.83199999999</v>
      </c>
      <c r="DT38" s="55"/>
      <c r="DU38" s="54">
        <f>SUM(DT38*E38*F38*H38*L38*$DU$8)</f>
        <v>0</v>
      </c>
      <c r="DV38" s="79">
        <v>2</v>
      </c>
      <c r="DW38" s="54">
        <f>SUM(DV38*E38*F38*H38*M38*$DW$8)</f>
        <v>107018.912</v>
      </c>
      <c r="DX38" s="68"/>
      <c r="DY38" s="54">
        <f>SUM(DX38*E38*F38*H38*J38*$DY$8)</f>
        <v>0</v>
      </c>
      <c r="DZ38" s="53"/>
      <c r="EA38" s="59">
        <f>SUM(DZ38*E38*F38*H38*J38*$EA$8)</f>
        <v>0</v>
      </c>
      <c r="EB38" s="55"/>
      <c r="EC38" s="54">
        <f>SUM(EB38*E38*F38*H38*J38*$EC$8)</f>
        <v>0</v>
      </c>
      <c r="ED38" s="55"/>
      <c r="EE38" s="54">
        <f>SUM(ED38*E38*F38*H38*J38*$EE$8)</f>
        <v>0</v>
      </c>
      <c r="EF38" s="53"/>
      <c r="EG38" s="54">
        <f>EF38*E38*F38*H38*J38*$EG$8</f>
        <v>0</v>
      </c>
      <c r="EH38" s="53"/>
      <c r="EI38" s="54">
        <f>EH38*E38*F38*H38*J38*$EI$8</f>
        <v>0</v>
      </c>
      <c r="EJ38" s="53"/>
      <c r="EK38" s="54"/>
      <c r="EL38" s="60">
        <f>SUM(N38,X38,P38,R38,Z38,T38,V38,AB38,AD38,AF38,AH38,AJ38,AP38,AR38,AT38,AN38,CJ38,CP38,CT38,BX38,BZ38,CZ38,DB38,DD38,DF38,DH38,DJ38,DL38,AV38,AL38,AX38,AZ38,BB38,BD38,BF38,BH38,BJ38,BL38,BN38,BP38,BR38,EB38,ED38,DX38,DZ38,BT38,BV38,CR38,CL38,CN38,CV38,CX38,CB38,CD38,CF38,CH38,DN38,DP38,DR38,DT38,DV38,EF38,EH38,EJ38)</f>
        <v>849</v>
      </c>
      <c r="EM38" s="60">
        <f>SUM(O38,Y38,Q38,S38,AA38,U38,W38,AC38,AE38,AG38,AI38,AK38,AQ38,AS38,AU38,AO38,CK38,CQ38,CU38,BY38,CA38,DA38,DC38,DE38,DG38,DI38,DK38,DM38,AW38,AM38,AY38,BA38,BC38,BE38,BG38,BI38,BK38,BM38,BO38,BQ38,BS38,EC38,EE38,DY38,EA38,BU38,BW38,CS38,CM38,CO38,CW38,CY38,CC38,CE38,CG38,CI38,DO38,DQ38,DS38,DU38,DW38,EG38,EI38,EK38)</f>
        <v>25355986.655999996</v>
      </c>
      <c r="EN38" s="1">
        <f>EL38*H38</f>
        <v>849</v>
      </c>
      <c r="EQ38" s="200"/>
      <c r="ER38" s="200"/>
      <c r="ES38" s="200"/>
      <c r="ET38" s="200"/>
      <c r="EU38" s="200"/>
      <c r="EV38" s="200"/>
      <c r="EW38" s="200"/>
      <c r="EX38" s="200"/>
      <c r="EY38" s="200"/>
      <c r="EZ38" s="200"/>
      <c r="FA38" s="200"/>
      <c r="FB38" s="200"/>
      <c r="FC38" s="200"/>
      <c r="FD38" s="200"/>
      <c r="FE38" s="200"/>
      <c r="FF38" s="200"/>
      <c r="FG38" s="200"/>
      <c r="FH38" s="200"/>
      <c r="FI38" s="200"/>
      <c r="FJ38" s="200"/>
      <c r="FK38" s="200"/>
      <c r="FL38" s="200"/>
      <c r="FM38" s="200"/>
      <c r="FN38" s="200"/>
      <c r="FO38" s="200"/>
      <c r="FP38" s="200"/>
      <c r="FQ38" s="200"/>
      <c r="FR38" s="200"/>
      <c r="FS38" s="200"/>
      <c r="FT38" s="200"/>
      <c r="FU38" s="200"/>
      <c r="FV38" s="200"/>
      <c r="FW38" s="200"/>
      <c r="FX38" s="200"/>
      <c r="FY38" s="200"/>
      <c r="FZ38" s="200"/>
      <c r="GA38" s="200"/>
      <c r="GB38" s="200"/>
      <c r="GC38" s="200"/>
      <c r="GD38" s="200"/>
      <c r="GE38" s="200"/>
      <c r="GF38" s="200"/>
      <c r="GG38" s="200"/>
      <c r="GH38" s="200"/>
      <c r="GI38" s="200"/>
      <c r="GJ38" s="200"/>
      <c r="GK38" s="200"/>
      <c r="GL38" s="200"/>
      <c r="GM38" s="200"/>
      <c r="GN38" s="200"/>
      <c r="GO38" s="200"/>
      <c r="GP38" s="200"/>
      <c r="GQ38" s="200"/>
      <c r="GR38" s="200"/>
      <c r="GS38" s="200"/>
      <c r="GT38" s="200"/>
      <c r="GU38" s="200"/>
      <c r="GV38" s="200"/>
      <c r="GW38" s="200"/>
      <c r="GX38" s="200"/>
      <c r="GY38" s="200"/>
      <c r="GZ38" s="200"/>
      <c r="HA38" s="200"/>
      <c r="HB38" s="200"/>
      <c r="HC38" s="200"/>
      <c r="HD38" s="200"/>
      <c r="HE38" s="200"/>
      <c r="HF38" s="200"/>
      <c r="HG38" s="200"/>
      <c r="HH38" s="200"/>
      <c r="HI38" s="200"/>
      <c r="HJ38" s="200"/>
      <c r="HK38" s="200"/>
      <c r="HL38" s="200"/>
      <c r="HM38" s="200"/>
      <c r="HN38" s="200"/>
      <c r="HO38" s="200"/>
      <c r="HP38" s="200"/>
      <c r="HQ38" s="200"/>
      <c r="HR38" s="200"/>
      <c r="HS38" s="200"/>
      <c r="HT38" s="200"/>
      <c r="HU38" s="200"/>
      <c r="HV38" s="200"/>
      <c r="HW38" s="200"/>
      <c r="HX38" s="200"/>
      <c r="HY38" s="200"/>
      <c r="HZ38" s="200"/>
      <c r="IA38" s="200"/>
      <c r="IB38" s="200"/>
      <c r="IC38" s="200"/>
      <c r="ID38" s="200"/>
      <c r="IE38" s="200"/>
      <c r="IF38" s="200"/>
      <c r="IG38" s="200"/>
      <c r="IH38" s="200"/>
      <c r="II38" s="200"/>
      <c r="IJ38" s="200"/>
      <c r="IK38" s="200"/>
      <c r="IL38" s="200"/>
      <c r="IM38" s="200"/>
      <c r="IN38" s="200"/>
      <c r="IO38" s="200"/>
      <c r="IP38" s="200"/>
      <c r="IQ38" s="200"/>
      <c r="IR38" s="200"/>
      <c r="IS38" s="200"/>
      <c r="IT38" s="200"/>
      <c r="IU38" s="200"/>
      <c r="IV38" s="200"/>
      <c r="IW38" s="200"/>
      <c r="IX38" s="200"/>
      <c r="IY38" s="200"/>
      <c r="IZ38" s="200"/>
      <c r="JA38" s="200"/>
      <c r="JB38" s="200"/>
      <c r="JC38" s="200"/>
      <c r="JD38" s="200"/>
      <c r="JE38" s="200"/>
    </row>
    <row r="39" spans="1:265" s="42" customFormat="1" x14ac:dyDescent="0.25">
      <c r="A39" s="91">
        <v>7</v>
      </c>
      <c r="B39" s="92"/>
      <c r="C39" s="72"/>
      <c r="D39" s="34" t="s">
        <v>211</v>
      </c>
      <c r="E39" s="48">
        <v>13520</v>
      </c>
      <c r="F39" s="85">
        <v>0.98</v>
      </c>
      <c r="G39" s="85"/>
      <c r="H39" s="36">
        <v>1</v>
      </c>
      <c r="I39" s="75"/>
      <c r="J39" s="93"/>
      <c r="K39" s="93"/>
      <c r="L39" s="93"/>
      <c r="M39" s="77">
        <v>2.57</v>
      </c>
      <c r="N39" s="43">
        <f>N40</f>
        <v>0</v>
      </c>
      <c r="O39" s="43">
        <f t="shared" ref="O39:BZ39" si="15">O40</f>
        <v>0</v>
      </c>
      <c r="P39" s="43">
        <f t="shared" si="15"/>
        <v>0</v>
      </c>
      <c r="Q39" s="43">
        <f t="shared" si="15"/>
        <v>0</v>
      </c>
      <c r="R39" s="43">
        <f t="shared" si="15"/>
        <v>0</v>
      </c>
      <c r="S39" s="43">
        <f t="shared" si="15"/>
        <v>0</v>
      </c>
      <c r="T39" s="43">
        <f t="shared" si="15"/>
        <v>0</v>
      </c>
      <c r="U39" s="43">
        <f t="shared" si="15"/>
        <v>0</v>
      </c>
      <c r="V39" s="43">
        <f t="shared" si="15"/>
        <v>0</v>
      </c>
      <c r="W39" s="43">
        <f t="shared" si="15"/>
        <v>0</v>
      </c>
      <c r="X39" s="43">
        <f t="shared" si="15"/>
        <v>0</v>
      </c>
      <c r="Y39" s="43">
        <f t="shared" si="15"/>
        <v>0</v>
      </c>
      <c r="Z39" s="43">
        <f t="shared" si="15"/>
        <v>0</v>
      </c>
      <c r="AA39" s="43">
        <f t="shared" si="15"/>
        <v>0</v>
      </c>
      <c r="AB39" s="43">
        <f t="shared" si="15"/>
        <v>0</v>
      </c>
      <c r="AC39" s="43">
        <f t="shared" si="15"/>
        <v>0</v>
      </c>
      <c r="AD39" s="43">
        <f t="shared" si="15"/>
        <v>0</v>
      </c>
      <c r="AE39" s="43">
        <f t="shared" si="15"/>
        <v>0</v>
      </c>
      <c r="AF39" s="43">
        <f t="shared" si="15"/>
        <v>0</v>
      </c>
      <c r="AG39" s="43">
        <f t="shared" si="15"/>
        <v>0</v>
      </c>
      <c r="AH39" s="43">
        <f t="shared" si="15"/>
        <v>0</v>
      </c>
      <c r="AI39" s="43">
        <f t="shared" si="15"/>
        <v>0</v>
      </c>
      <c r="AJ39" s="43">
        <f t="shared" si="15"/>
        <v>0</v>
      </c>
      <c r="AK39" s="43">
        <f t="shared" si="15"/>
        <v>0</v>
      </c>
      <c r="AL39" s="43">
        <f t="shared" si="15"/>
        <v>196</v>
      </c>
      <c r="AM39" s="43">
        <f t="shared" si="15"/>
        <v>3744760.9471999998</v>
      </c>
      <c r="AN39" s="43">
        <f t="shared" si="15"/>
        <v>0</v>
      </c>
      <c r="AO39" s="43">
        <f t="shared" si="15"/>
        <v>0</v>
      </c>
      <c r="AP39" s="43">
        <f t="shared" si="15"/>
        <v>0</v>
      </c>
      <c r="AQ39" s="43">
        <f t="shared" si="15"/>
        <v>0</v>
      </c>
      <c r="AR39" s="43">
        <f t="shared" si="15"/>
        <v>0</v>
      </c>
      <c r="AS39" s="43">
        <f t="shared" si="15"/>
        <v>0</v>
      </c>
      <c r="AT39" s="43">
        <f t="shared" si="15"/>
        <v>0</v>
      </c>
      <c r="AU39" s="43">
        <f t="shared" si="15"/>
        <v>0</v>
      </c>
      <c r="AV39" s="43">
        <f t="shared" si="15"/>
        <v>0</v>
      </c>
      <c r="AW39" s="43">
        <f t="shared" si="15"/>
        <v>0</v>
      </c>
      <c r="AX39" s="43">
        <f t="shared" si="15"/>
        <v>0</v>
      </c>
      <c r="AY39" s="43">
        <f t="shared" si="15"/>
        <v>0</v>
      </c>
      <c r="AZ39" s="43">
        <f t="shared" si="15"/>
        <v>0</v>
      </c>
      <c r="BA39" s="43">
        <f t="shared" si="15"/>
        <v>0</v>
      </c>
      <c r="BB39" s="43">
        <f t="shared" si="15"/>
        <v>0</v>
      </c>
      <c r="BC39" s="43">
        <f t="shared" si="15"/>
        <v>0</v>
      </c>
      <c r="BD39" s="43">
        <f t="shared" si="15"/>
        <v>0</v>
      </c>
      <c r="BE39" s="43">
        <f t="shared" si="15"/>
        <v>0</v>
      </c>
      <c r="BF39" s="43">
        <f t="shared" si="15"/>
        <v>0</v>
      </c>
      <c r="BG39" s="43">
        <f t="shared" si="15"/>
        <v>0</v>
      </c>
      <c r="BH39" s="43">
        <f t="shared" si="15"/>
        <v>0</v>
      </c>
      <c r="BI39" s="43">
        <f t="shared" si="15"/>
        <v>0</v>
      </c>
      <c r="BJ39" s="43">
        <f t="shared" si="15"/>
        <v>0</v>
      </c>
      <c r="BK39" s="43">
        <f t="shared" si="15"/>
        <v>0</v>
      </c>
      <c r="BL39" s="43">
        <f t="shared" si="15"/>
        <v>0</v>
      </c>
      <c r="BM39" s="43">
        <f t="shared" si="15"/>
        <v>0</v>
      </c>
      <c r="BN39" s="43">
        <f t="shared" si="15"/>
        <v>4</v>
      </c>
      <c r="BO39" s="43">
        <f t="shared" si="15"/>
        <v>76423.692800000004</v>
      </c>
      <c r="BP39" s="43">
        <f t="shared" si="15"/>
        <v>0</v>
      </c>
      <c r="BQ39" s="43">
        <f t="shared" si="15"/>
        <v>0</v>
      </c>
      <c r="BR39" s="43">
        <f t="shared" si="15"/>
        <v>0</v>
      </c>
      <c r="BS39" s="43">
        <f t="shared" si="15"/>
        <v>0</v>
      </c>
      <c r="BT39" s="43">
        <f t="shared" si="15"/>
        <v>0</v>
      </c>
      <c r="BU39" s="43">
        <f t="shared" si="15"/>
        <v>0</v>
      </c>
      <c r="BV39" s="43">
        <f t="shared" si="15"/>
        <v>0</v>
      </c>
      <c r="BW39" s="43">
        <f t="shared" si="15"/>
        <v>0</v>
      </c>
      <c r="BX39" s="43">
        <f t="shared" si="15"/>
        <v>2</v>
      </c>
      <c r="BY39" s="43">
        <f t="shared" si="15"/>
        <v>38211.846400000002</v>
      </c>
      <c r="BZ39" s="43">
        <f t="shared" si="15"/>
        <v>0</v>
      </c>
      <c r="CA39" s="43">
        <f t="shared" ref="CA39:EM39" si="16">CA40</f>
        <v>0</v>
      </c>
      <c r="CB39" s="43">
        <f t="shared" si="16"/>
        <v>0</v>
      </c>
      <c r="CC39" s="43">
        <f t="shared" si="16"/>
        <v>0</v>
      </c>
      <c r="CD39" s="43">
        <f t="shared" si="16"/>
        <v>0</v>
      </c>
      <c r="CE39" s="43">
        <f t="shared" si="16"/>
        <v>0</v>
      </c>
      <c r="CF39" s="43">
        <f t="shared" si="16"/>
        <v>0</v>
      </c>
      <c r="CG39" s="43">
        <f t="shared" si="16"/>
        <v>0</v>
      </c>
      <c r="CH39" s="43">
        <f t="shared" si="16"/>
        <v>0</v>
      </c>
      <c r="CI39" s="43">
        <f t="shared" si="16"/>
        <v>0</v>
      </c>
      <c r="CJ39" s="43">
        <f t="shared" si="16"/>
        <v>0</v>
      </c>
      <c r="CK39" s="43">
        <f t="shared" si="16"/>
        <v>0</v>
      </c>
      <c r="CL39" s="43">
        <f t="shared" si="16"/>
        <v>0</v>
      </c>
      <c r="CM39" s="43">
        <f t="shared" si="16"/>
        <v>0</v>
      </c>
      <c r="CN39" s="43">
        <f t="shared" si="16"/>
        <v>0</v>
      </c>
      <c r="CO39" s="43">
        <f t="shared" si="16"/>
        <v>0</v>
      </c>
      <c r="CP39" s="43">
        <f t="shared" si="16"/>
        <v>0</v>
      </c>
      <c r="CQ39" s="43">
        <f t="shared" si="16"/>
        <v>0</v>
      </c>
      <c r="CR39" s="43">
        <f t="shared" si="16"/>
        <v>0</v>
      </c>
      <c r="CS39" s="43">
        <f t="shared" si="16"/>
        <v>0</v>
      </c>
      <c r="CT39" s="43">
        <f t="shared" si="16"/>
        <v>0</v>
      </c>
      <c r="CU39" s="43">
        <f t="shared" si="16"/>
        <v>0</v>
      </c>
      <c r="CV39" s="43">
        <f t="shared" si="16"/>
        <v>0</v>
      </c>
      <c r="CW39" s="43">
        <f t="shared" si="16"/>
        <v>0</v>
      </c>
      <c r="CX39" s="43">
        <f t="shared" si="16"/>
        <v>0</v>
      </c>
      <c r="CY39" s="43">
        <f t="shared" si="16"/>
        <v>0</v>
      </c>
      <c r="CZ39" s="43">
        <f t="shared" si="16"/>
        <v>0</v>
      </c>
      <c r="DA39" s="43">
        <f t="shared" si="16"/>
        <v>0</v>
      </c>
      <c r="DB39" s="43">
        <f t="shared" si="16"/>
        <v>0</v>
      </c>
      <c r="DC39" s="43">
        <f t="shared" si="16"/>
        <v>0</v>
      </c>
      <c r="DD39" s="43">
        <f t="shared" si="16"/>
        <v>0</v>
      </c>
      <c r="DE39" s="43">
        <f t="shared" si="16"/>
        <v>0</v>
      </c>
      <c r="DF39" s="43">
        <f t="shared" si="16"/>
        <v>0</v>
      </c>
      <c r="DG39" s="43">
        <f t="shared" si="16"/>
        <v>0</v>
      </c>
      <c r="DH39" s="43">
        <f t="shared" si="16"/>
        <v>0</v>
      </c>
      <c r="DI39" s="43">
        <f t="shared" si="16"/>
        <v>0</v>
      </c>
      <c r="DJ39" s="43">
        <f t="shared" si="16"/>
        <v>0</v>
      </c>
      <c r="DK39" s="43">
        <f t="shared" si="16"/>
        <v>0</v>
      </c>
      <c r="DL39" s="43">
        <f t="shared" si="16"/>
        <v>0</v>
      </c>
      <c r="DM39" s="43">
        <f t="shared" si="16"/>
        <v>0</v>
      </c>
      <c r="DN39" s="43">
        <f t="shared" si="16"/>
        <v>0</v>
      </c>
      <c r="DO39" s="43">
        <f t="shared" si="16"/>
        <v>0</v>
      </c>
      <c r="DP39" s="43">
        <f t="shared" si="16"/>
        <v>0</v>
      </c>
      <c r="DQ39" s="43">
        <f t="shared" si="16"/>
        <v>0</v>
      </c>
      <c r="DR39" s="43">
        <f t="shared" si="16"/>
        <v>0</v>
      </c>
      <c r="DS39" s="43">
        <f t="shared" si="16"/>
        <v>0</v>
      </c>
      <c r="DT39" s="43">
        <f t="shared" si="16"/>
        <v>0</v>
      </c>
      <c r="DU39" s="43">
        <f t="shared" si="16"/>
        <v>0</v>
      </c>
      <c r="DV39" s="43">
        <f t="shared" si="16"/>
        <v>0</v>
      </c>
      <c r="DW39" s="43">
        <f t="shared" si="16"/>
        <v>0</v>
      </c>
      <c r="DX39" s="43">
        <f t="shared" si="16"/>
        <v>0</v>
      </c>
      <c r="DY39" s="43">
        <f t="shared" si="16"/>
        <v>0</v>
      </c>
      <c r="DZ39" s="43">
        <f t="shared" si="16"/>
        <v>0</v>
      </c>
      <c r="EA39" s="43">
        <f t="shared" si="16"/>
        <v>0</v>
      </c>
      <c r="EB39" s="43">
        <f t="shared" si="16"/>
        <v>0</v>
      </c>
      <c r="EC39" s="43">
        <f t="shared" si="16"/>
        <v>0</v>
      </c>
      <c r="ED39" s="43">
        <f t="shared" si="16"/>
        <v>0</v>
      </c>
      <c r="EE39" s="43">
        <f t="shared" si="16"/>
        <v>0</v>
      </c>
      <c r="EF39" s="43">
        <f t="shared" si="16"/>
        <v>0</v>
      </c>
      <c r="EG39" s="43">
        <f t="shared" si="16"/>
        <v>0</v>
      </c>
      <c r="EH39" s="43">
        <f t="shared" si="16"/>
        <v>0</v>
      </c>
      <c r="EI39" s="43">
        <f t="shared" si="16"/>
        <v>0</v>
      </c>
      <c r="EJ39" s="43"/>
      <c r="EK39" s="43"/>
      <c r="EL39" s="43">
        <f t="shared" si="16"/>
        <v>202</v>
      </c>
      <c r="EM39" s="43">
        <f t="shared" si="16"/>
        <v>3859396.4863999998</v>
      </c>
      <c r="EN39" s="42">
        <f>EM39/EL39</f>
        <v>19105.923199999997</v>
      </c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</row>
    <row r="40" spans="1:265" ht="16.5" x14ac:dyDescent="0.25">
      <c r="A40" s="33"/>
      <c r="B40" s="20">
        <v>19</v>
      </c>
      <c r="C40" s="46" t="s">
        <v>212</v>
      </c>
      <c r="D40" s="67" t="s">
        <v>213</v>
      </c>
      <c r="E40" s="48">
        <v>13520</v>
      </c>
      <c r="F40" s="49">
        <v>0.98</v>
      </c>
      <c r="G40" s="49"/>
      <c r="H40" s="161">
        <v>1.03</v>
      </c>
      <c r="I40" s="82"/>
      <c r="J40" s="48">
        <v>1.4</v>
      </c>
      <c r="K40" s="48">
        <v>1.68</v>
      </c>
      <c r="L40" s="48">
        <v>2.23</v>
      </c>
      <c r="M40" s="52">
        <v>2.57</v>
      </c>
      <c r="N40" s="53"/>
      <c r="O40" s="54">
        <f>N40*E40*F40*H40*J40*$O$8</f>
        <v>0</v>
      </c>
      <c r="P40" s="55"/>
      <c r="Q40" s="54">
        <f>P40*E40*F40*H40*J40*$Q$8</f>
        <v>0</v>
      </c>
      <c r="R40" s="53"/>
      <c r="S40" s="54">
        <f>R40*E40*F40*H40*J40*$S$8</f>
        <v>0</v>
      </c>
      <c r="T40" s="53"/>
      <c r="U40" s="54">
        <f>SUM(T40*E40*F40*H40*J40*$U$8)</f>
        <v>0</v>
      </c>
      <c r="V40" s="53"/>
      <c r="W40" s="53">
        <f>SUM(V40*E40*F40*H40*J40*$W$8)</f>
        <v>0</v>
      </c>
      <c r="X40" s="53"/>
      <c r="Y40" s="54">
        <f>SUM(X40*E40*F40*H40*J40*$Y$8)</f>
        <v>0</v>
      </c>
      <c r="Z40" s="53"/>
      <c r="AA40" s="54">
        <f>SUM(Z40*E40*F40*H40*J40*$AA$8)</f>
        <v>0</v>
      </c>
      <c r="AB40" s="53"/>
      <c r="AC40" s="54">
        <f>SUM(AB40*E40*F40*H40*J40*$AC$8)</f>
        <v>0</v>
      </c>
      <c r="AD40" s="53"/>
      <c r="AE40" s="54">
        <f>SUM(AD40*E40*F40*H40*K40*$AE$8)</f>
        <v>0</v>
      </c>
      <c r="AF40" s="53"/>
      <c r="AG40" s="54">
        <f>SUM(AF40*E40*F40*H40*K40*$AG$8)</f>
        <v>0</v>
      </c>
      <c r="AH40" s="53"/>
      <c r="AI40" s="54">
        <f>SUM(AH40*E40*F40*H40*J40*$AI$8)</f>
        <v>0</v>
      </c>
      <c r="AJ40" s="53"/>
      <c r="AK40" s="53">
        <f>SUM(AJ40*E40*F40*H40*J40*$AK$8)</f>
        <v>0</v>
      </c>
      <c r="AL40" s="53">
        <v>196</v>
      </c>
      <c r="AM40" s="54">
        <f>SUM(AL40*E40*F40*H40*J40*$AM$8)</f>
        <v>3744760.9471999998</v>
      </c>
      <c r="AN40" s="55"/>
      <c r="AO40" s="54">
        <f>SUM(AN40*E40*F40*H40*J40*$AO$8)</f>
        <v>0</v>
      </c>
      <c r="AP40" s="53"/>
      <c r="AQ40" s="54">
        <f>SUM(E40*F40*H40*J40*AP40*$AQ$8)</f>
        <v>0</v>
      </c>
      <c r="AR40" s="53"/>
      <c r="AS40" s="54">
        <f>SUM(AR40*E40*F40*H40*J40*$AS$8)</f>
        <v>0</v>
      </c>
      <c r="AT40" s="53"/>
      <c r="AU40" s="54">
        <f>SUM(AT40*E40*F40*H40*J40*$AU$8)</f>
        <v>0</v>
      </c>
      <c r="AV40" s="53"/>
      <c r="AW40" s="54">
        <f>SUM(AV40*E40*F40*H40*J40*$AW$8)</f>
        <v>0</v>
      </c>
      <c r="AX40" s="53"/>
      <c r="AY40" s="54">
        <f>SUM(AX40*E40*F40*H40*J40*$AY$8)</f>
        <v>0</v>
      </c>
      <c r="AZ40" s="53"/>
      <c r="BA40" s="54">
        <f>SUM(AZ40*E40*F40*H40*J40*$BA$8)</f>
        <v>0</v>
      </c>
      <c r="BB40" s="53"/>
      <c r="BC40" s="54">
        <f>SUM(BB40*E40*F40*H40*J40*$BC$8)</f>
        <v>0</v>
      </c>
      <c r="BD40" s="53"/>
      <c r="BE40" s="54">
        <f>SUM(BD40*E40*F40*H40*J40*$BE$8)</f>
        <v>0</v>
      </c>
      <c r="BF40" s="53"/>
      <c r="BG40" s="54">
        <f>BF40*E40*F40*H40*J40*$BG$8</f>
        <v>0</v>
      </c>
      <c r="BH40" s="53"/>
      <c r="BI40" s="54">
        <f>BH40*E40*F40*H40*J40*$BI$8</f>
        <v>0</v>
      </c>
      <c r="BJ40" s="53"/>
      <c r="BK40" s="54">
        <f>BJ40*E40*F40*H40*J40*$BK$8</f>
        <v>0</v>
      </c>
      <c r="BL40" s="53"/>
      <c r="BM40" s="54">
        <f>SUM(BL40*E40*F40*H40*J40*$BM$8)</f>
        <v>0</v>
      </c>
      <c r="BN40" s="53">
        <v>4</v>
      </c>
      <c r="BO40" s="54">
        <f>SUM(BN40*E40*F40*H40*J40*$BO$8)</f>
        <v>76423.692800000004</v>
      </c>
      <c r="BP40" s="53"/>
      <c r="BQ40" s="54">
        <f>SUM(BP40*E40*F40*H40*J40*$BQ$8)</f>
        <v>0</v>
      </c>
      <c r="BR40" s="53"/>
      <c r="BS40" s="54">
        <f>SUM(BR40*E40*F40*H40*J40*$BS$8)</f>
        <v>0</v>
      </c>
      <c r="BT40" s="53"/>
      <c r="BU40" s="54">
        <f>SUM(BT40*E40*F40*H40*J40*$BU$8)</f>
        <v>0</v>
      </c>
      <c r="BV40" s="53"/>
      <c r="BW40" s="54">
        <f>BV40*E40*F40*H40*J40*$BW$8</f>
        <v>0</v>
      </c>
      <c r="BX40" s="53">
        <v>2</v>
      </c>
      <c r="BY40" s="54">
        <f>SUM(BX40*E40*F40*H40*J40*$BY$8)</f>
        <v>38211.846400000002</v>
      </c>
      <c r="BZ40" s="53"/>
      <c r="CA40" s="54">
        <f>SUM(BZ40*E40*F40*H40*J40*$CA$8)</f>
        <v>0</v>
      </c>
      <c r="CB40" s="53"/>
      <c r="CC40" s="54">
        <f>SUM(CB40*E40*F40*H40*J40*$CC$8)</f>
        <v>0</v>
      </c>
      <c r="CD40" s="53"/>
      <c r="CE40" s="54">
        <f>SUM(CD40*E40*F40*H40*J40*$CE$8)</f>
        <v>0</v>
      </c>
      <c r="CF40" s="53"/>
      <c r="CG40" s="54">
        <f>CF40*E40*F40*H40*J40*$CG$8</f>
        <v>0</v>
      </c>
      <c r="CH40" s="53"/>
      <c r="CI40" s="54">
        <f>SUM(CH40*E40*F40*H40*J40*$CI$8)</f>
        <v>0</v>
      </c>
      <c r="CJ40" s="53"/>
      <c r="CK40" s="54">
        <f>SUM(CJ40*E40*F40*H40*K40*$CK$8)</f>
        <v>0</v>
      </c>
      <c r="CL40" s="53"/>
      <c r="CM40" s="54">
        <f>SUM(CL40*E40*F40*H40*K40*$CM$8)</f>
        <v>0</v>
      </c>
      <c r="CN40" s="53"/>
      <c r="CO40" s="54">
        <f>SUM(CN40*E40*F40*H40*K40*$CO$8)</f>
        <v>0</v>
      </c>
      <c r="CP40" s="53"/>
      <c r="CQ40" s="54">
        <f>SUM(CP40*E40*F40*H40*K40*$CQ$8)</f>
        <v>0</v>
      </c>
      <c r="CR40" s="53"/>
      <c r="CS40" s="54">
        <f>SUM(CR40*E40*F40*H40*K40*$CS$8)</f>
        <v>0</v>
      </c>
      <c r="CT40" s="53"/>
      <c r="CU40" s="54">
        <f>SUM(CT40*E40*F40*H40*K40*$CU$8)</f>
        <v>0</v>
      </c>
      <c r="CV40" s="53"/>
      <c r="CW40" s="54">
        <f>SUM(CV40*E40*F40*H40*K40*$CW$8)</f>
        <v>0</v>
      </c>
      <c r="CX40" s="53"/>
      <c r="CY40" s="54">
        <f>SUM(CX40*E40*F40*H40*K40*$CY$8)</f>
        <v>0</v>
      </c>
      <c r="CZ40" s="53"/>
      <c r="DA40" s="54">
        <f>SUM(CZ40*E40*F40*H40*K40*$DA$8)</f>
        <v>0</v>
      </c>
      <c r="DB40" s="53"/>
      <c r="DC40" s="54">
        <f>SUM(DB40*E40*F40*H40*K40*$DC$8)</f>
        <v>0</v>
      </c>
      <c r="DD40" s="53"/>
      <c r="DE40" s="54">
        <f>SUM(DD40*E40*F40*H40*K40*$DE$8)</f>
        <v>0</v>
      </c>
      <c r="DF40" s="53"/>
      <c r="DG40" s="54">
        <f>SUM(DF40*E40*F40*H40*K40*$DG$8)</f>
        <v>0</v>
      </c>
      <c r="DH40" s="53"/>
      <c r="DI40" s="54">
        <f>SUM(DH40*E40*F40*H40*K40*$DI$8)</f>
        <v>0</v>
      </c>
      <c r="DJ40" s="53"/>
      <c r="DK40" s="54">
        <f>SUM(DJ40*E40*F40*H40*K40*$DK$8)</f>
        <v>0</v>
      </c>
      <c r="DL40" s="53"/>
      <c r="DM40" s="54">
        <f>SUM(DL40*E40*F40*H40*K40*$DM$8)</f>
        <v>0</v>
      </c>
      <c r="DN40" s="53"/>
      <c r="DO40" s="54">
        <f>DN40*E40*F40*H40*K40*$DO$8</f>
        <v>0</v>
      </c>
      <c r="DP40" s="53"/>
      <c r="DQ40" s="54">
        <f>SUM(DP40*E40*F40*H40*K40*$DQ$8)</f>
        <v>0</v>
      </c>
      <c r="DR40" s="53"/>
      <c r="DS40" s="54">
        <f>SUM(DR40*E40*F40*H40*K40*$DS$8)</f>
        <v>0</v>
      </c>
      <c r="DT40" s="53"/>
      <c r="DU40" s="54">
        <f>SUM(DT40*E40*F40*H40*L40*$DU$8)</f>
        <v>0</v>
      </c>
      <c r="DV40" s="57"/>
      <c r="DW40" s="54">
        <f>SUM(DV40*E40*F40*H40*M40*$DW$8)</f>
        <v>0</v>
      </c>
      <c r="DX40" s="53"/>
      <c r="DY40" s="54">
        <f>SUM(DX40*E40*F40*H40*J40*$DY$8)</f>
        <v>0</v>
      </c>
      <c r="DZ40" s="53"/>
      <c r="EA40" s="59">
        <f>SUM(DZ40*E40*F40*H40*J40*$EA$8)</f>
        <v>0</v>
      </c>
      <c r="EB40" s="53"/>
      <c r="EC40" s="54">
        <f>SUM(EB40*E40*F40*H40*J40*$EC$8)</f>
        <v>0</v>
      </c>
      <c r="ED40" s="53"/>
      <c r="EE40" s="54">
        <f>SUM(ED40*E40*F40*H40*J40*$EE$8)</f>
        <v>0</v>
      </c>
      <c r="EF40" s="53"/>
      <c r="EG40" s="54">
        <f>EF40*E40*F40*H40*J40*$EG$8</f>
        <v>0</v>
      </c>
      <c r="EH40" s="53"/>
      <c r="EI40" s="54">
        <f>EH40*E40*F40*H40*J40*$EI$8</f>
        <v>0</v>
      </c>
      <c r="EJ40" s="53"/>
      <c r="EK40" s="54"/>
      <c r="EL40" s="60">
        <f>SUM(N40,X40,P40,R40,Z40,T40,V40,AB40,AD40,AF40,AH40,AJ40,AP40,AR40,AT40,AN40,CJ40,CP40,CT40,BX40,BZ40,CZ40,DB40,DD40,DF40,DH40,DJ40,DL40,AV40,AL40,AX40,AZ40,BB40,BD40,BF40,BH40,BJ40,BL40,BN40,BP40,BR40,EB40,ED40,DX40,DZ40,BT40,BV40,CR40,CL40,CN40,CV40,CX40,CB40,CD40,CF40,CH40,DN40,DP40,DR40,DT40,DV40,EF40,EH40,EJ40)</f>
        <v>202</v>
      </c>
      <c r="EM40" s="60">
        <f>SUM(O40,Y40,Q40,S40,AA40,U40,W40,AC40,AE40,AG40,AI40,AK40,AQ40,AS40,AU40,AO40,CK40,CQ40,CU40,BY40,CA40,DA40,DC40,DE40,DG40,DI40,DK40,DM40,AW40,AM40,AY40,BA40,BC40,BE40,BG40,BI40,BK40,BM40,BO40,BQ40,BS40,EC40,EE40,DY40,EA40,BU40,BW40,CS40,CM40,CO40,CW40,CY40,CC40,CE40,CG40,CI40,DO40,DQ40,DS40,DU40,DW40,EG40,EI40,EK40)</f>
        <v>3859396.4863999998</v>
      </c>
      <c r="EN40" s="1">
        <f>EL40*H40</f>
        <v>208.06</v>
      </c>
    </row>
    <row r="41" spans="1:265" s="42" customFormat="1" x14ac:dyDescent="0.25">
      <c r="A41" s="91">
        <v>8</v>
      </c>
      <c r="B41" s="92"/>
      <c r="C41" s="72"/>
      <c r="D41" s="34" t="s">
        <v>214</v>
      </c>
      <c r="E41" s="48">
        <v>13520</v>
      </c>
      <c r="F41" s="85">
        <v>7.95</v>
      </c>
      <c r="G41" s="85"/>
      <c r="H41" s="36">
        <v>1</v>
      </c>
      <c r="I41" s="75"/>
      <c r="J41" s="93"/>
      <c r="K41" s="93"/>
      <c r="L41" s="93"/>
      <c r="M41" s="77">
        <v>2.57</v>
      </c>
      <c r="N41" s="43">
        <f>N42</f>
        <v>0</v>
      </c>
      <c r="O41" s="43">
        <f t="shared" ref="O41:BY41" si="17">SUM(O42:O42)</f>
        <v>0</v>
      </c>
      <c r="P41" s="43">
        <f>P42</f>
        <v>0</v>
      </c>
      <c r="Q41" s="43">
        <f t="shared" si="17"/>
        <v>0</v>
      </c>
      <c r="R41" s="43">
        <f>R42</f>
        <v>0</v>
      </c>
      <c r="S41" s="43">
        <f t="shared" si="17"/>
        <v>0</v>
      </c>
      <c r="T41" s="43">
        <f>T42</f>
        <v>0</v>
      </c>
      <c r="U41" s="43">
        <f t="shared" si="17"/>
        <v>0</v>
      </c>
      <c r="V41" s="43">
        <f>V42</f>
        <v>0</v>
      </c>
      <c r="W41" s="43">
        <f t="shared" si="17"/>
        <v>0</v>
      </c>
      <c r="X41" s="43">
        <f>X42</f>
        <v>0</v>
      </c>
      <c r="Y41" s="43">
        <f t="shared" si="17"/>
        <v>0</v>
      </c>
      <c r="Z41" s="43">
        <f>Z42</f>
        <v>0</v>
      </c>
      <c r="AA41" s="43">
        <f t="shared" si="17"/>
        <v>0</v>
      </c>
      <c r="AB41" s="43">
        <f>AB42</f>
        <v>0</v>
      </c>
      <c r="AC41" s="43">
        <f t="shared" si="17"/>
        <v>0</v>
      </c>
      <c r="AD41" s="43">
        <f>AD42</f>
        <v>0</v>
      </c>
      <c r="AE41" s="43">
        <f t="shared" si="17"/>
        <v>0</v>
      </c>
      <c r="AF41" s="43">
        <f>AF42</f>
        <v>0</v>
      </c>
      <c r="AG41" s="43">
        <f t="shared" si="17"/>
        <v>0</v>
      </c>
      <c r="AH41" s="43">
        <f>AH42</f>
        <v>0</v>
      </c>
      <c r="AI41" s="43">
        <f t="shared" si="17"/>
        <v>0</v>
      </c>
      <c r="AJ41" s="43">
        <f>AJ42</f>
        <v>0</v>
      </c>
      <c r="AK41" s="43">
        <f t="shared" si="17"/>
        <v>0</v>
      </c>
      <c r="AL41" s="43">
        <f>AL42</f>
        <v>0</v>
      </c>
      <c r="AM41" s="43">
        <f t="shared" si="17"/>
        <v>0</v>
      </c>
      <c r="AN41" s="43">
        <f>AN42</f>
        <v>0</v>
      </c>
      <c r="AO41" s="43">
        <f t="shared" si="17"/>
        <v>0</v>
      </c>
      <c r="AP41" s="43">
        <f>AP42</f>
        <v>0</v>
      </c>
      <c r="AQ41" s="43">
        <f t="shared" si="17"/>
        <v>0</v>
      </c>
      <c r="AR41" s="43">
        <f>AR42</f>
        <v>0</v>
      </c>
      <c r="AS41" s="43">
        <f t="shared" si="17"/>
        <v>0</v>
      </c>
      <c r="AT41" s="43">
        <f>AT42</f>
        <v>0</v>
      </c>
      <c r="AU41" s="43">
        <f t="shared" si="17"/>
        <v>0</v>
      </c>
      <c r="AV41" s="43">
        <f>AV42</f>
        <v>0</v>
      </c>
      <c r="AW41" s="43">
        <f t="shared" si="17"/>
        <v>0</v>
      </c>
      <c r="AX41" s="43">
        <f>AX42</f>
        <v>0</v>
      </c>
      <c r="AY41" s="43">
        <f t="shared" si="17"/>
        <v>0</v>
      </c>
      <c r="AZ41" s="43">
        <f>AZ42</f>
        <v>0</v>
      </c>
      <c r="BA41" s="43">
        <f t="shared" si="17"/>
        <v>0</v>
      </c>
      <c r="BB41" s="43">
        <f>BB42</f>
        <v>0</v>
      </c>
      <c r="BC41" s="43">
        <f t="shared" si="17"/>
        <v>0</v>
      </c>
      <c r="BD41" s="43">
        <f>BD42</f>
        <v>0</v>
      </c>
      <c r="BE41" s="43">
        <f t="shared" si="17"/>
        <v>0</v>
      </c>
      <c r="BF41" s="43">
        <f>BF42</f>
        <v>0</v>
      </c>
      <c r="BG41" s="43">
        <f t="shared" si="17"/>
        <v>0</v>
      </c>
      <c r="BH41" s="43">
        <f>BH42</f>
        <v>0</v>
      </c>
      <c r="BI41" s="43">
        <f t="shared" si="17"/>
        <v>0</v>
      </c>
      <c r="BJ41" s="43">
        <f>BJ42</f>
        <v>0</v>
      </c>
      <c r="BK41" s="43">
        <f t="shared" si="17"/>
        <v>0</v>
      </c>
      <c r="BL41" s="43">
        <f>BL42</f>
        <v>0</v>
      </c>
      <c r="BM41" s="43">
        <f t="shared" si="17"/>
        <v>0</v>
      </c>
      <c r="BN41" s="43">
        <f>BN42</f>
        <v>0</v>
      </c>
      <c r="BO41" s="43">
        <f t="shared" si="17"/>
        <v>0</v>
      </c>
      <c r="BP41" s="43">
        <f>BP42</f>
        <v>0</v>
      </c>
      <c r="BQ41" s="43">
        <f t="shared" si="17"/>
        <v>0</v>
      </c>
      <c r="BR41" s="43">
        <f>BR42</f>
        <v>0</v>
      </c>
      <c r="BS41" s="43">
        <f t="shared" si="17"/>
        <v>0</v>
      </c>
      <c r="BT41" s="43">
        <f>BT42</f>
        <v>0</v>
      </c>
      <c r="BU41" s="43">
        <f t="shared" si="17"/>
        <v>0</v>
      </c>
      <c r="BV41" s="43">
        <f>BV42</f>
        <v>0</v>
      </c>
      <c r="BW41" s="43">
        <f t="shared" si="17"/>
        <v>0</v>
      </c>
      <c r="BX41" s="43">
        <f>BX42</f>
        <v>0</v>
      </c>
      <c r="BY41" s="43">
        <f t="shared" si="17"/>
        <v>0</v>
      </c>
      <c r="BZ41" s="43">
        <f>BZ42</f>
        <v>0</v>
      </c>
      <c r="CA41" s="43">
        <f t="shared" ref="CA41:EM41" si="18">SUM(CA42:CA42)</f>
        <v>0</v>
      </c>
      <c r="CB41" s="43">
        <f>CB42</f>
        <v>0</v>
      </c>
      <c r="CC41" s="43">
        <f t="shared" si="18"/>
        <v>0</v>
      </c>
      <c r="CD41" s="43">
        <f>CD42</f>
        <v>0</v>
      </c>
      <c r="CE41" s="43">
        <f t="shared" si="18"/>
        <v>0</v>
      </c>
      <c r="CF41" s="43">
        <f>CF42</f>
        <v>0</v>
      </c>
      <c r="CG41" s="43">
        <f t="shared" si="18"/>
        <v>0</v>
      </c>
      <c r="CH41" s="43">
        <f>CH42</f>
        <v>0</v>
      </c>
      <c r="CI41" s="43">
        <f t="shared" si="18"/>
        <v>0</v>
      </c>
      <c r="CJ41" s="43">
        <f>CJ42</f>
        <v>0</v>
      </c>
      <c r="CK41" s="43">
        <f t="shared" si="18"/>
        <v>0</v>
      </c>
      <c r="CL41" s="43">
        <f>CL42</f>
        <v>0</v>
      </c>
      <c r="CM41" s="43">
        <f t="shared" si="18"/>
        <v>0</v>
      </c>
      <c r="CN41" s="43">
        <f>CN42</f>
        <v>0</v>
      </c>
      <c r="CO41" s="43">
        <f t="shared" si="18"/>
        <v>0</v>
      </c>
      <c r="CP41" s="43">
        <f>CP42</f>
        <v>0</v>
      </c>
      <c r="CQ41" s="43">
        <f t="shared" si="18"/>
        <v>0</v>
      </c>
      <c r="CR41" s="43">
        <f>CR42</f>
        <v>0</v>
      </c>
      <c r="CS41" s="43">
        <f t="shared" si="18"/>
        <v>0</v>
      </c>
      <c r="CT41" s="43">
        <f>CT42</f>
        <v>0</v>
      </c>
      <c r="CU41" s="43">
        <f t="shared" si="18"/>
        <v>0</v>
      </c>
      <c r="CV41" s="43">
        <f>CV42</f>
        <v>0</v>
      </c>
      <c r="CW41" s="43">
        <f t="shared" si="18"/>
        <v>0</v>
      </c>
      <c r="CX41" s="43">
        <f>CX42</f>
        <v>0</v>
      </c>
      <c r="CY41" s="43">
        <f t="shared" si="18"/>
        <v>0</v>
      </c>
      <c r="CZ41" s="43">
        <f>CZ42</f>
        <v>0</v>
      </c>
      <c r="DA41" s="43">
        <f t="shared" si="18"/>
        <v>0</v>
      </c>
      <c r="DB41" s="43">
        <f>DB42</f>
        <v>0</v>
      </c>
      <c r="DC41" s="43">
        <f t="shared" si="18"/>
        <v>0</v>
      </c>
      <c r="DD41" s="43">
        <f>DD42</f>
        <v>0</v>
      </c>
      <c r="DE41" s="43">
        <f t="shared" si="18"/>
        <v>0</v>
      </c>
      <c r="DF41" s="43">
        <f>DF42</f>
        <v>0</v>
      </c>
      <c r="DG41" s="43">
        <f t="shared" si="18"/>
        <v>0</v>
      </c>
      <c r="DH41" s="43">
        <f>DH42</f>
        <v>0</v>
      </c>
      <c r="DI41" s="43">
        <f t="shared" si="18"/>
        <v>0</v>
      </c>
      <c r="DJ41" s="43">
        <f>DJ42</f>
        <v>0</v>
      </c>
      <c r="DK41" s="43">
        <f t="shared" si="18"/>
        <v>0</v>
      </c>
      <c r="DL41" s="43">
        <f>DL42</f>
        <v>0</v>
      </c>
      <c r="DM41" s="43">
        <f t="shared" si="18"/>
        <v>0</v>
      </c>
      <c r="DN41" s="43">
        <f>DN42</f>
        <v>0</v>
      </c>
      <c r="DO41" s="43">
        <f t="shared" si="18"/>
        <v>0</v>
      </c>
      <c r="DP41" s="43">
        <f>DP42</f>
        <v>0</v>
      </c>
      <c r="DQ41" s="43">
        <f t="shared" si="18"/>
        <v>0</v>
      </c>
      <c r="DR41" s="43">
        <f>DR42</f>
        <v>0</v>
      </c>
      <c r="DS41" s="43">
        <f t="shared" si="18"/>
        <v>0</v>
      </c>
      <c r="DT41" s="43">
        <f>DT42</f>
        <v>0</v>
      </c>
      <c r="DU41" s="43">
        <f t="shared" si="18"/>
        <v>0</v>
      </c>
      <c r="DV41" s="43">
        <f>DV42</f>
        <v>0</v>
      </c>
      <c r="DW41" s="43">
        <f t="shared" si="18"/>
        <v>0</v>
      </c>
      <c r="DX41" s="43">
        <f>DX42</f>
        <v>0</v>
      </c>
      <c r="DY41" s="43">
        <f t="shared" si="18"/>
        <v>0</v>
      </c>
      <c r="DZ41" s="43">
        <f>DZ42</f>
        <v>0</v>
      </c>
      <c r="EA41" s="43">
        <f t="shared" si="18"/>
        <v>0</v>
      </c>
      <c r="EB41" s="43">
        <f>EB42</f>
        <v>0</v>
      </c>
      <c r="EC41" s="43">
        <f t="shared" si="18"/>
        <v>0</v>
      </c>
      <c r="ED41" s="43">
        <f>ED42</f>
        <v>0</v>
      </c>
      <c r="EE41" s="43">
        <f t="shared" si="18"/>
        <v>0</v>
      </c>
      <c r="EF41" s="43">
        <f>EF42</f>
        <v>0</v>
      </c>
      <c r="EG41" s="43">
        <f t="shared" si="18"/>
        <v>0</v>
      </c>
      <c r="EH41" s="43">
        <f>EH42</f>
        <v>0</v>
      </c>
      <c r="EI41" s="43">
        <f t="shared" si="18"/>
        <v>0</v>
      </c>
      <c r="EJ41" s="43"/>
      <c r="EK41" s="43"/>
      <c r="EL41" s="43">
        <f t="shared" si="18"/>
        <v>0</v>
      </c>
      <c r="EM41" s="43">
        <f t="shared" si="18"/>
        <v>0</v>
      </c>
      <c r="EN41" s="42" t="e">
        <f>EM41/EL41</f>
        <v>#DIV/0!</v>
      </c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  <c r="IX41" s="5"/>
      <c r="IY41" s="5"/>
      <c r="IZ41" s="5"/>
      <c r="JA41" s="5"/>
      <c r="JB41" s="5"/>
      <c r="JC41" s="5"/>
      <c r="JD41" s="5"/>
      <c r="JE41" s="5"/>
    </row>
    <row r="42" spans="1:265" s="1" customFormat="1" ht="45" x14ac:dyDescent="0.25">
      <c r="A42" s="44"/>
      <c r="B42" s="45">
        <v>20</v>
      </c>
      <c r="C42" s="46" t="s">
        <v>215</v>
      </c>
      <c r="D42" s="67" t="s">
        <v>216</v>
      </c>
      <c r="E42" s="48">
        <v>13520</v>
      </c>
      <c r="F42" s="49">
        <v>7.95</v>
      </c>
      <c r="G42" s="49"/>
      <c r="H42" s="50">
        <v>1</v>
      </c>
      <c r="I42" s="51"/>
      <c r="J42" s="48">
        <v>1.4</v>
      </c>
      <c r="K42" s="48">
        <v>1.68</v>
      </c>
      <c r="L42" s="48">
        <v>2.23</v>
      </c>
      <c r="M42" s="52">
        <v>2.57</v>
      </c>
      <c r="N42" s="55"/>
      <c r="O42" s="54">
        <f>N42*E42*F42*H42*J42*$O$8</f>
        <v>0</v>
      </c>
      <c r="P42" s="55"/>
      <c r="Q42" s="54">
        <f>P42*E42*F42*H42*J42*$Q$8</f>
        <v>0</v>
      </c>
      <c r="R42" s="55"/>
      <c r="S42" s="54">
        <f>R42*E42*F42*H42*J42*$S$8</f>
        <v>0</v>
      </c>
      <c r="T42" s="55"/>
      <c r="U42" s="54">
        <f>SUM(T42*E42*F42*H42*J42*$U$8)</f>
        <v>0</v>
      </c>
      <c r="V42" s="55"/>
      <c r="W42" s="53">
        <f>SUM(V42*E42*F42*H42*J42*$W$8)</f>
        <v>0</v>
      </c>
      <c r="X42" s="55"/>
      <c r="Y42" s="54">
        <f>SUM(X42*E42*F42*H42*J42*$Y$8)</f>
        <v>0</v>
      </c>
      <c r="Z42" s="55"/>
      <c r="AA42" s="54">
        <f>SUM(Z42*E42*F42*H42*J42*$AA$8)</f>
        <v>0</v>
      </c>
      <c r="AB42" s="55"/>
      <c r="AC42" s="54">
        <f>SUM(AB42*E42*F42*H42*J42*$AC$8)</f>
        <v>0</v>
      </c>
      <c r="AD42" s="55"/>
      <c r="AE42" s="54">
        <f>SUM(AD42*E42*F42*H42*K42*$AE$8)</f>
        <v>0</v>
      </c>
      <c r="AF42" s="55"/>
      <c r="AG42" s="54">
        <f>SUM(AF42*E42*F42*H42*K42*$AG$8)</f>
        <v>0</v>
      </c>
      <c r="AH42" s="53"/>
      <c r="AI42" s="54">
        <f>SUM(AH42*E42*F42*H42*J42*$AI$8)</f>
        <v>0</v>
      </c>
      <c r="AJ42" s="55"/>
      <c r="AK42" s="53">
        <f>SUM(AJ42*E42*F42*H42*J42*$AK$8)</f>
        <v>0</v>
      </c>
      <c r="AL42" s="55"/>
      <c r="AM42" s="54">
        <f>SUM(AL42*E42*F42*H42*J42*$AM$8)</f>
        <v>0</v>
      </c>
      <c r="AN42" s="55"/>
      <c r="AO42" s="54">
        <f>SUM(AN42*E42*F42*H42*J42*$AO$8)</f>
        <v>0</v>
      </c>
      <c r="AP42" s="55"/>
      <c r="AQ42" s="54">
        <f>SUM(E42*F42*H42*J42*AP42*$AQ$8)</f>
        <v>0</v>
      </c>
      <c r="AR42" s="55"/>
      <c r="AS42" s="54">
        <f>SUM(AR42*E42*F42*H42*J42*$AS$8)</f>
        <v>0</v>
      </c>
      <c r="AT42" s="55"/>
      <c r="AU42" s="54">
        <f>SUM(AT42*E42*F42*H42*J42*$AU$8)</f>
        <v>0</v>
      </c>
      <c r="AV42" s="55"/>
      <c r="AW42" s="54">
        <f>SUM(AV42*E42*F42*H42*J42*$AW$8)</f>
        <v>0</v>
      </c>
      <c r="AX42" s="55"/>
      <c r="AY42" s="54">
        <f>SUM(AX42*E42*F42*H42*J42*$AY$8)</f>
        <v>0</v>
      </c>
      <c r="AZ42" s="55"/>
      <c r="BA42" s="54">
        <f>SUM(AZ42*E42*F42*H42*J42*$BA$8)</f>
        <v>0</v>
      </c>
      <c r="BB42" s="55"/>
      <c r="BC42" s="54">
        <f>SUM(BB42*E42*F42*H42*J42*$BC$8)</f>
        <v>0</v>
      </c>
      <c r="BD42" s="55"/>
      <c r="BE42" s="54">
        <f>SUM(BD42*E42*F42*H42*J42*$BE$8)</f>
        <v>0</v>
      </c>
      <c r="BF42" s="55"/>
      <c r="BG42" s="54">
        <f>BF42*E42*F42*H42*J42*$BG$8</f>
        <v>0</v>
      </c>
      <c r="BH42" s="55"/>
      <c r="BI42" s="54">
        <f>BH42*E42*F42*H42*J42*$BI$8</f>
        <v>0</v>
      </c>
      <c r="BJ42" s="55"/>
      <c r="BK42" s="54">
        <f>BJ42*E42*F42*H42*J42*$BK$8</f>
        <v>0</v>
      </c>
      <c r="BL42" s="55"/>
      <c r="BM42" s="54">
        <f>SUM(BL42*E42*F42*H42*J42*$BM$8)</f>
        <v>0</v>
      </c>
      <c r="BN42" s="55"/>
      <c r="BO42" s="54">
        <f>SUM(BN42*E42*F42*H42*J42*$BO$8)</f>
        <v>0</v>
      </c>
      <c r="BP42" s="55"/>
      <c r="BQ42" s="54">
        <f>SUM(BP42*E42*F42*H42*J42*$BQ$8)</f>
        <v>0</v>
      </c>
      <c r="BR42" s="55"/>
      <c r="BS42" s="54">
        <f>SUM(BR42*E42*F42*H42*J42*$BS$8)</f>
        <v>0</v>
      </c>
      <c r="BT42" s="55"/>
      <c r="BU42" s="54">
        <f>SUM(BT42*E42*F42*H42*J42*$BU$8)</f>
        <v>0</v>
      </c>
      <c r="BV42" s="55"/>
      <c r="BW42" s="54">
        <f>BV42*E42*F42*H42*J42*$BW$8</f>
        <v>0</v>
      </c>
      <c r="BX42" s="55"/>
      <c r="BY42" s="54">
        <f>SUM(BX42*E42*F42*H42*J42*$BY$8)</f>
        <v>0</v>
      </c>
      <c r="BZ42" s="55"/>
      <c r="CA42" s="54">
        <f>SUM(BZ42*E42*F42*H42*J42*$CA$8)</f>
        <v>0</v>
      </c>
      <c r="CB42" s="55"/>
      <c r="CC42" s="54">
        <f>SUM(CB42*E42*F42*H42*J42*$CC$8)</f>
        <v>0</v>
      </c>
      <c r="CD42" s="55"/>
      <c r="CE42" s="54">
        <f>SUM(CD42*E42*F42*H42*J42*$CE$8)</f>
        <v>0</v>
      </c>
      <c r="CF42" s="55"/>
      <c r="CG42" s="54">
        <f>CF42*E42*F42*H42*J42*$CG$8</f>
        <v>0</v>
      </c>
      <c r="CH42" s="55"/>
      <c r="CI42" s="54">
        <f>SUM(CH42*E42*F42*H42*J42*$CI$8)</f>
        <v>0</v>
      </c>
      <c r="CJ42" s="55"/>
      <c r="CK42" s="54">
        <f>SUM(CJ42*E42*F42*H42*K42*$CK$8)</f>
        <v>0</v>
      </c>
      <c r="CL42" s="55"/>
      <c r="CM42" s="54">
        <f>SUM(CL42*E42*F42*H42*K42*$CM$8)</f>
        <v>0</v>
      </c>
      <c r="CN42" s="55"/>
      <c r="CO42" s="54">
        <f>SUM(CN42*E42*F42*H42*K42*$CO$8)</f>
        <v>0</v>
      </c>
      <c r="CP42" s="55"/>
      <c r="CQ42" s="54">
        <f>SUM(CP42*E42*F42*H42*K42*$CQ$8)</f>
        <v>0</v>
      </c>
      <c r="CR42" s="55"/>
      <c r="CS42" s="54">
        <f>SUM(CR42*E42*F42*H42*K42*$CS$8)</f>
        <v>0</v>
      </c>
      <c r="CT42" s="55"/>
      <c r="CU42" s="54">
        <f>SUM(CT42*E42*F42*H42*K42*$CU$8)</f>
        <v>0</v>
      </c>
      <c r="CV42" s="55"/>
      <c r="CW42" s="54">
        <f>SUM(CV42*E42*F42*H42*K42*$CW$8)</f>
        <v>0</v>
      </c>
      <c r="CX42" s="55"/>
      <c r="CY42" s="54">
        <f>SUM(CX42*E42*F42*H42*K42*$CY$8)</f>
        <v>0</v>
      </c>
      <c r="CZ42" s="55"/>
      <c r="DA42" s="54">
        <f>SUM(CZ42*E42*F42*H42*K42*$DA$8)</f>
        <v>0</v>
      </c>
      <c r="DB42" s="55"/>
      <c r="DC42" s="54">
        <f>SUM(DB42*E42*F42*H42*K42*$DC$8)</f>
        <v>0</v>
      </c>
      <c r="DD42" s="55"/>
      <c r="DE42" s="54">
        <f>SUM(DD42*E42*F42*H42*K42*$DE$8)</f>
        <v>0</v>
      </c>
      <c r="DF42" s="55"/>
      <c r="DG42" s="54">
        <f>SUM(DF42*E42*F42*H42*K42*$DG$8)</f>
        <v>0</v>
      </c>
      <c r="DH42" s="55"/>
      <c r="DI42" s="54">
        <f>SUM(DH42*E42*F42*H42*K42*$DI$8)</f>
        <v>0</v>
      </c>
      <c r="DJ42" s="55"/>
      <c r="DK42" s="54">
        <f>SUM(DJ42*E42*F42*H42*K42*$DK$8)</f>
        <v>0</v>
      </c>
      <c r="DL42" s="55"/>
      <c r="DM42" s="54">
        <f>SUM(DL42*E42*F42*H42*K42*$DM$8)</f>
        <v>0</v>
      </c>
      <c r="DN42" s="55"/>
      <c r="DO42" s="54">
        <f>DN42*E42*F42*H42*K42*$DO$8</f>
        <v>0</v>
      </c>
      <c r="DP42" s="55"/>
      <c r="DQ42" s="54">
        <f>SUM(DP42*E42*F42*H42*K42*$DQ$8)</f>
        <v>0</v>
      </c>
      <c r="DR42" s="55"/>
      <c r="DS42" s="54">
        <f>SUM(DR42*E42*F42*H42*K42*$DS$8)</f>
        <v>0</v>
      </c>
      <c r="DT42" s="55"/>
      <c r="DU42" s="54">
        <f>SUM(DT42*E42*F42*H42*L42*$DU$8)</f>
        <v>0</v>
      </c>
      <c r="DV42" s="79"/>
      <c r="DW42" s="54">
        <f>SUM(DV42*E42*F42*H42*M42*$DW$8)</f>
        <v>0</v>
      </c>
      <c r="DX42" s="53"/>
      <c r="DY42" s="54">
        <f>SUM(DX42*E42*F42*H42*J42*$DY$8)</f>
        <v>0</v>
      </c>
      <c r="DZ42" s="53"/>
      <c r="EA42" s="59">
        <f>SUM(DZ42*E42*F42*H42*J42*$EA$8)</f>
        <v>0</v>
      </c>
      <c r="EB42" s="55"/>
      <c r="EC42" s="54">
        <f>SUM(EB42*E42*F42*H42*J42*$EC$8)</f>
        <v>0</v>
      </c>
      <c r="ED42" s="55"/>
      <c r="EE42" s="54">
        <f>SUM(ED42*E42*F42*H42*J42*$EE$8)</f>
        <v>0</v>
      </c>
      <c r="EF42" s="53"/>
      <c r="EG42" s="54">
        <f>EF42*E42*F42*H42*J42*$EG$8</f>
        <v>0</v>
      </c>
      <c r="EH42" s="53"/>
      <c r="EI42" s="54">
        <f>EH42*E42*F42*H42*J42*$EI$8</f>
        <v>0</v>
      </c>
      <c r="EJ42" s="53"/>
      <c r="EK42" s="54"/>
      <c r="EL42" s="60">
        <f>SUM(N42,X42,P42,R42,Z42,T42,V42,AB42,AD42,AF42,AH42,AJ42,AP42,AR42,AT42,AN42,CJ42,CP42,CT42,BX42,BZ42,CZ42,DB42,DD42,DF42,DH42,DJ42,DL42,AV42,AL42,AX42,AZ42,BB42,BD42,BF42,BH42,BJ42,BL42,BN42,BP42,BR42,EB42,ED42,DX42,DZ42,BT42,BV42,CR42,CL42,CN42,CV42,CX42,CB42,CD42,CF42,CH42,DN42,DP42,DR42,DT42,DV42,EF42,EH42,EJ42)</f>
        <v>0</v>
      </c>
      <c r="EM42" s="60">
        <f>SUM(O42,Y42,Q42,S42,AA42,U42,W42,AC42,AE42,AG42,AI42,AK42,AQ42,AS42,AU42,AO42,CK42,CQ42,CU42,BY42,CA42,DA42,DC42,DE42,DG42,DI42,DK42,DM42,AW42,AM42,AY42,BA42,BC42,BE42,BG42,BI42,BK42,BM42,BO42,BQ42,BS42,EC42,EE42,DY42,EA42,BU42,BW42,CS42,CM42,CO42,CW42,CY42,CC42,CE42,CG42,CI42,DO42,DQ42,DS42,DU42,DW42,EG42,EI42,EK42)</f>
        <v>0</v>
      </c>
      <c r="EN42" s="1">
        <f>EL42*H42</f>
        <v>0</v>
      </c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</row>
    <row r="43" spans="1:265" s="80" customFormat="1" x14ac:dyDescent="0.25">
      <c r="A43" s="91">
        <v>9</v>
      </c>
      <c r="B43" s="92"/>
      <c r="C43" s="72"/>
      <c r="D43" s="34" t="s">
        <v>217</v>
      </c>
      <c r="E43" s="48">
        <v>13520</v>
      </c>
      <c r="F43" s="85">
        <v>1.42</v>
      </c>
      <c r="G43" s="85"/>
      <c r="H43" s="36">
        <v>1</v>
      </c>
      <c r="I43" s="75"/>
      <c r="J43" s="93"/>
      <c r="K43" s="93"/>
      <c r="L43" s="93"/>
      <c r="M43" s="77">
        <v>2.57</v>
      </c>
      <c r="N43" s="95">
        <f>SUM(N44:N45)</f>
        <v>0</v>
      </c>
      <c r="O43" s="95">
        <f t="shared" ref="O43:BZ43" si="19">SUM(O44:O45)</f>
        <v>0</v>
      </c>
      <c r="P43" s="95">
        <f t="shared" si="19"/>
        <v>30</v>
      </c>
      <c r="Q43" s="95">
        <f t="shared" si="19"/>
        <v>783619.2</v>
      </c>
      <c r="R43" s="95">
        <f t="shared" si="19"/>
        <v>0</v>
      </c>
      <c r="S43" s="95">
        <f t="shared" si="19"/>
        <v>0</v>
      </c>
      <c r="T43" s="95">
        <f t="shared" si="19"/>
        <v>0</v>
      </c>
      <c r="U43" s="95">
        <f t="shared" si="19"/>
        <v>0</v>
      </c>
      <c r="V43" s="95">
        <f t="shared" si="19"/>
        <v>0</v>
      </c>
      <c r="W43" s="95">
        <f t="shared" si="19"/>
        <v>0</v>
      </c>
      <c r="X43" s="95">
        <f t="shared" si="19"/>
        <v>0</v>
      </c>
      <c r="Y43" s="95">
        <f t="shared" si="19"/>
        <v>0</v>
      </c>
      <c r="Z43" s="95">
        <f t="shared" si="19"/>
        <v>0</v>
      </c>
      <c r="AA43" s="95">
        <f t="shared" si="19"/>
        <v>0</v>
      </c>
      <c r="AB43" s="95">
        <f t="shared" si="19"/>
        <v>0</v>
      </c>
      <c r="AC43" s="95">
        <f t="shared" si="19"/>
        <v>0</v>
      </c>
      <c r="AD43" s="95">
        <f t="shared" si="19"/>
        <v>0</v>
      </c>
      <c r="AE43" s="95">
        <f t="shared" si="19"/>
        <v>0</v>
      </c>
      <c r="AF43" s="95">
        <f t="shared" si="19"/>
        <v>0</v>
      </c>
      <c r="AG43" s="95">
        <f t="shared" si="19"/>
        <v>0</v>
      </c>
      <c r="AH43" s="43">
        <f t="shared" si="19"/>
        <v>0</v>
      </c>
      <c r="AI43" s="95">
        <f t="shared" si="19"/>
        <v>0</v>
      </c>
      <c r="AJ43" s="95">
        <f t="shared" si="19"/>
        <v>0</v>
      </c>
      <c r="AK43" s="95">
        <f t="shared" si="19"/>
        <v>0</v>
      </c>
      <c r="AL43" s="95">
        <f t="shared" si="19"/>
        <v>0</v>
      </c>
      <c r="AM43" s="95">
        <f t="shared" si="19"/>
        <v>0</v>
      </c>
      <c r="AN43" s="95">
        <f t="shared" si="19"/>
        <v>0</v>
      </c>
      <c r="AO43" s="95">
        <f t="shared" si="19"/>
        <v>0</v>
      </c>
      <c r="AP43" s="95">
        <f t="shared" si="19"/>
        <v>0</v>
      </c>
      <c r="AQ43" s="95">
        <f t="shared" si="19"/>
        <v>0</v>
      </c>
      <c r="AR43" s="95">
        <f t="shared" si="19"/>
        <v>0</v>
      </c>
      <c r="AS43" s="95">
        <f t="shared" si="19"/>
        <v>0</v>
      </c>
      <c r="AT43" s="95">
        <f t="shared" si="19"/>
        <v>0</v>
      </c>
      <c r="AU43" s="95">
        <f t="shared" si="19"/>
        <v>0</v>
      </c>
      <c r="AV43" s="95">
        <f t="shared" si="19"/>
        <v>0</v>
      </c>
      <c r="AW43" s="95">
        <f t="shared" si="19"/>
        <v>0</v>
      </c>
      <c r="AX43" s="95">
        <f t="shared" si="19"/>
        <v>0</v>
      </c>
      <c r="AY43" s="95">
        <f t="shared" si="19"/>
        <v>0</v>
      </c>
      <c r="AZ43" s="95">
        <f t="shared" si="19"/>
        <v>0</v>
      </c>
      <c r="BA43" s="95">
        <f t="shared" si="19"/>
        <v>0</v>
      </c>
      <c r="BB43" s="95">
        <f t="shared" si="19"/>
        <v>0</v>
      </c>
      <c r="BC43" s="95">
        <f t="shared" si="19"/>
        <v>0</v>
      </c>
      <c r="BD43" s="95">
        <f t="shared" si="19"/>
        <v>0</v>
      </c>
      <c r="BE43" s="95">
        <f t="shared" si="19"/>
        <v>0</v>
      </c>
      <c r="BF43" s="95">
        <f t="shared" si="19"/>
        <v>0</v>
      </c>
      <c r="BG43" s="95">
        <f t="shared" si="19"/>
        <v>0</v>
      </c>
      <c r="BH43" s="95">
        <f t="shared" si="19"/>
        <v>0</v>
      </c>
      <c r="BI43" s="95">
        <f t="shared" si="19"/>
        <v>0</v>
      </c>
      <c r="BJ43" s="95">
        <f t="shared" si="19"/>
        <v>0</v>
      </c>
      <c r="BK43" s="95">
        <f t="shared" si="19"/>
        <v>0</v>
      </c>
      <c r="BL43" s="95">
        <f t="shared" si="19"/>
        <v>0</v>
      </c>
      <c r="BM43" s="95">
        <f t="shared" si="19"/>
        <v>0</v>
      </c>
      <c r="BN43" s="95">
        <f t="shared" si="19"/>
        <v>0</v>
      </c>
      <c r="BO43" s="95">
        <f t="shared" si="19"/>
        <v>0</v>
      </c>
      <c r="BP43" s="95">
        <f t="shared" si="19"/>
        <v>0</v>
      </c>
      <c r="BQ43" s="95">
        <f t="shared" si="19"/>
        <v>0</v>
      </c>
      <c r="BR43" s="95">
        <f t="shared" si="19"/>
        <v>0</v>
      </c>
      <c r="BS43" s="95">
        <f t="shared" si="19"/>
        <v>0</v>
      </c>
      <c r="BT43" s="95">
        <f t="shared" si="19"/>
        <v>0</v>
      </c>
      <c r="BU43" s="95">
        <f t="shared" si="19"/>
        <v>0</v>
      </c>
      <c r="BV43" s="95">
        <f t="shared" si="19"/>
        <v>0</v>
      </c>
      <c r="BW43" s="95">
        <f t="shared" si="19"/>
        <v>0</v>
      </c>
      <c r="BX43" s="95">
        <f t="shared" si="19"/>
        <v>0</v>
      </c>
      <c r="BY43" s="95">
        <f t="shared" si="19"/>
        <v>0</v>
      </c>
      <c r="BZ43" s="95">
        <f t="shared" si="19"/>
        <v>0</v>
      </c>
      <c r="CA43" s="95">
        <f t="shared" ref="CA43:EM43" si="20">SUM(CA44:CA45)</f>
        <v>0</v>
      </c>
      <c r="CB43" s="95">
        <f t="shared" si="20"/>
        <v>0</v>
      </c>
      <c r="CC43" s="95">
        <f t="shared" si="20"/>
        <v>0</v>
      </c>
      <c r="CD43" s="95">
        <f t="shared" si="20"/>
        <v>0</v>
      </c>
      <c r="CE43" s="95">
        <f t="shared" si="20"/>
        <v>0</v>
      </c>
      <c r="CF43" s="95">
        <f t="shared" si="20"/>
        <v>0</v>
      </c>
      <c r="CG43" s="95">
        <f t="shared" si="20"/>
        <v>0</v>
      </c>
      <c r="CH43" s="95">
        <f t="shared" si="20"/>
        <v>0</v>
      </c>
      <c r="CI43" s="95">
        <f t="shared" si="20"/>
        <v>0</v>
      </c>
      <c r="CJ43" s="95">
        <f t="shared" si="20"/>
        <v>0</v>
      </c>
      <c r="CK43" s="95">
        <f t="shared" si="20"/>
        <v>0</v>
      </c>
      <c r="CL43" s="95">
        <f t="shared" si="20"/>
        <v>0</v>
      </c>
      <c r="CM43" s="95">
        <f t="shared" si="20"/>
        <v>0</v>
      </c>
      <c r="CN43" s="95">
        <f t="shared" si="20"/>
        <v>0</v>
      </c>
      <c r="CO43" s="95">
        <f t="shared" si="20"/>
        <v>0</v>
      </c>
      <c r="CP43" s="95">
        <f t="shared" si="20"/>
        <v>0</v>
      </c>
      <c r="CQ43" s="95">
        <f t="shared" si="20"/>
        <v>0</v>
      </c>
      <c r="CR43" s="95">
        <f t="shared" si="20"/>
        <v>0</v>
      </c>
      <c r="CS43" s="95">
        <f t="shared" si="20"/>
        <v>0</v>
      </c>
      <c r="CT43" s="95">
        <f t="shared" si="20"/>
        <v>0</v>
      </c>
      <c r="CU43" s="95">
        <f t="shared" si="20"/>
        <v>0</v>
      </c>
      <c r="CV43" s="95">
        <f t="shared" si="20"/>
        <v>0</v>
      </c>
      <c r="CW43" s="95">
        <f t="shared" si="20"/>
        <v>0</v>
      </c>
      <c r="CX43" s="95">
        <f t="shared" si="20"/>
        <v>0</v>
      </c>
      <c r="CY43" s="95">
        <f t="shared" si="20"/>
        <v>0</v>
      </c>
      <c r="CZ43" s="95">
        <f t="shared" si="20"/>
        <v>0</v>
      </c>
      <c r="DA43" s="95">
        <f t="shared" si="20"/>
        <v>0</v>
      </c>
      <c r="DB43" s="95">
        <f t="shared" si="20"/>
        <v>0</v>
      </c>
      <c r="DC43" s="95">
        <f t="shared" si="20"/>
        <v>0</v>
      </c>
      <c r="DD43" s="95">
        <f t="shared" si="20"/>
        <v>0</v>
      </c>
      <c r="DE43" s="95">
        <f t="shared" si="20"/>
        <v>0</v>
      </c>
      <c r="DF43" s="95">
        <f t="shared" si="20"/>
        <v>0</v>
      </c>
      <c r="DG43" s="95">
        <f t="shared" si="20"/>
        <v>0</v>
      </c>
      <c r="DH43" s="95">
        <f t="shared" si="20"/>
        <v>0</v>
      </c>
      <c r="DI43" s="95">
        <f t="shared" si="20"/>
        <v>0</v>
      </c>
      <c r="DJ43" s="95">
        <f t="shared" si="20"/>
        <v>0</v>
      </c>
      <c r="DK43" s="95">
        <f t="shared" si="20"/>
        <v>0</v>
      </c>
      <c r="DL43" s="95">
        <f t="shared" si="20"/>
        <v>0</v>
      </c>
      <c r="DM43" s="95">
        <f t="shared" si="20"/>
        <v>0</v>
      </c>
      <c r="DN43" s="95">
        <f t="shared" si="20"/>
        <v>0</v>
      </c>
      <c r="DO43" s="95">
        <f t="shared" si="20"/>
        <v>0</v>
      </c>
      <c r="DP43" s="95">
        <f t="shared" si="20"/>
        <v>0</v>
      </c>
      <c r="DQ43" s="95">
        <f t="shared" si="20"/>
        <v>0</v>
      </c>
      <c r="DR43" s="95">
        <f t="shared" si="20"/>
        <v>0</v>
      </c>
      <c r="DS43" s="95">
        <f t="shared" si="20"/>
        <v>0</v>
      </c>
      <c r="DT43" s="95">
        <f t="shared" si="20"/>
        <v>0</v>
      </c>
      <c r="DU43" s="95">
        <f t="shared" si="20"/>
        <v>0</v>
      </c>
      <c r="DV43" s="95">
        <f t="shared" si="20"/>
        <v>0</v>
      </c>
      <c r="DW43" s="95">
        <f t="shared" si="20"/>
        <v>0</v>
      </c>
      <c r="DX43" s="95">
        <f t="shared" si="20"/>
        <v>0</v>
      </c>
      <c r="DY43" s="95">
        <f t="shared" si="20"/>
        <v>0</v>
      </c>
      <c r="DZ43" s="95">
        <f t="shared" si="20"/>
        <v>0</v>
      </c>
      <c r="EA43" s="95">
        <f t="shared" si="20"/>
        <v>0</v>
      </c>
      <c r="EB43" s="95">
        <f t="shared" si="20"/>
        <v>0</v>
      </c>
      <c r="EC43" s="95">
        <f t="shared" si="20"/>
        <v>0</v>
      </c>
      <c r="ED43" s="95">
        <f t="shared" si="20"/>
        <v>0</v>
      </c>
      <c r="EE43" s="95">
        <f t="shared" si="20"/>
        <v>0</v>
      </c>
      <c r="EF43" s="95">
        <f t="shared" si="20"/>
        <v>0</v>
      </c>
      <c r="EG43" s="95">
        <f t="shared" si="20"/>
        <v>0</v>
      </c>
      <c r="EH43" s="95">
        <f t="shared" si="20"/>
        <v>0</v>
      </c>
      <c r="EI43" s="95">
        <f t="shared" si="20"/>
        <v>0</v>
      </c>
      <c r="EJ43" s="95"/>
      <c r="EK43" s="95"/>
      <c r="EL43" s="95">
        <f t="shared" si="20"/>
        <v>30</v>
      </c>
      <c r="EM43" s="95">
        <f t="shared" si="20"/>
        <v>783619.2</v>
      </c>
      <c r="EN43" s="42">
        <f>EM43/EL43</f>
        <v>26120.639999999999</v>
      </c>
      <c r="EQ43" s="200"/>
      <c r="ER43" s="200"/>
      <c r="ES43" s="200"/>
      <c r="ET43" s="200"/>
      <c r="EU43" s="200"/>
      <c r="EV43" s="200"/>
      <c r="EW43" s="200"/>
      <c r="EX43" s="200"/>
      <c r="EY43" s="200"/>
      <c r="EZ43" s="200"/>
      <c r="FA43" s="200"/>
      <c r="FB43" s="200"/>
      <c r="FC43" s="200"/>
      <c r="FD43" s="200"/>
      <c r="FE43" s="200"/>
      <c r="FF43" s="200"/>
      <c r="FG43" s="200"/>
      <c r="FH43" s="200"/>
      <c r="FI43" s="200"/>
      <c r="FJ43" s="200"/>
      <c r="FK43" s="200"/>
      <c r="FL43" s="200"/>
      <c r="FM43" s="200"/>
      <c r="FN43" s="200"/>
      <c r="FO43" s="200"/>
      <c r="FP43" s="200"/>
      <c r="FQ43" s="200"/>
      <c r="FR43" s="200"/>
      <c r="FS43" s="200"/>
      <c r="FT43" s="200"/>
      <c r="FU43" s="200"/>
      <c r="FV43" s="200"/>
      <c r="FW43" s="200"/>
      <c r="FX43" s="200"/>
      <c r="FY43" s="200"/>
      <c r="FZ43" s="200"/>
      <c r="GA43" s="200"/>
      <c r="GB43" s="200"/>
      <c r="GC43" s="200"/>
      <c r="GD43" s="200"/>
      <c r="GE43" s="200"/>
      <c r="GF43" s="200"/>
      <c r="GG43" s="200"/>
      <c r="GH43" s="200"/>
      <c r="GI43" s="200"/>
      <c r="GJ43" s="200"/>
      <c r="GK43" s="200"/>
      <c r="GL43" s="200"/>
      <c r="GM43" s="200"/>
      <c r="GN43" s="200"/>
      <c r="GO43" s="200"/>
      <c r="GP43" s="200"/>
      <c r="GQ43" s="200"/>
      <c r="GR43" s="200"/>
      <c r="GS43" s="200"/>
      <c r="GT43" s="200"/>
      <c r="GU43" s="200"/>
      <c r="GV43" s="200"/>
      <c r="GW43" s="200"/>
      <c r="GX43" s="200"/>
      <c r="GY43" s="200"/>
      <c r="GZ43" s="200"/>
      <c r="HA43" s="200"/>
      <c r="HB43" s="200"/>
      <c r="HC43" s="200"/>
      <c r="HD43" s="200"/>
      <c r="HE43" s="200"/>
      <c r="HF43" s="200"/>
      <c r="HG43" s="200"/>
      <c r="HH43" s="200"/>
      <c r="HI43" s="200"/>
      <c r="HJ43" s="200"/>
      <c r="HK43" s="200"/>
      <c r="HL43" s="200"/>
      <c r="HM43" s="200"/>
      <c r="HN43" s="200"/>
      <c r="HO43" s="200"/>
      <c r="HP43" s="200"/>
      <c r="HQ43" s="200"/>
      <c r="HR43" s="200"/>
      <c r="HS43" s="200"/>
      <c r="HT43" s="200"/>
      <c r="HU43" s="200"/>
      <c r="HV43" s="200"/>
      <c r="HW43" s="200"/>
      <c r="HX43" s="200"/>
      <c r="HY43" s="200"/>
      <c r="HZ43" s="200"/>
      <c r="IA43" s="200"/>
      <c r="IB43" s="200"/>
      <c r="IC43" s="200"/>
      <c r="ID43" s="200"/>
      <c r="IE43" s="200"/>
      <c r="IF43" s="200"/>
      <c r="IG43" s="200"/>
      <c r="IH43" s="200"/>
      <c r="II43" s="200"/>
      <c r="IJ43" s="200"/>
      <c r="IK43" s="200"/>
      <c r="IL43" s="200"/>
      <c r="IM43" s="200"/>
      <c r="IN43" s="200"/>
      <c r="IO43" s="200"/>
      <c r="IP43" s="200"/>
      <c r="IQ43" s="200"/>
      <c r="IR43" s="200"/>
      <c r="IS43" s="200"/>
      <c r="IT43" s="200"/>
      <c r="IU43" s="200"/>
      <c r="IV43" s="200"/>
      <c r="IW43" s="200"/>
      <c r="IX43" s="200"/>
      <c r="IY43" s="200"/>
      <c r="IZ43" s="200"/>
      <c r="JA43" s="200"/>
      <c r="JB43" s="200"/>
      <c r="JC43" s="200"/>
      <c r="JD43" s="200"/>
      <c r="JE43" s="200"/>
    </row>
    <row r="44" spans="1:265" s="105" customFormat="1" ht="30" x14ac:dyDescent="0.25">
      <c r="A44" s="96"/>
      <c r="B44" s="97">
        <v>21</v>
      </c>
      <c r="C44" s="46" t="s">
        <v>218</v>
      </c>
      <c r="D44" s="98" t="s">
        <v>219</v>
      </c>
      <c r="E44" s="48">
        <v>13520</v>
      </c>
      <c r="F44" s="49">
        <v>1.38</v>
      </c>
      <c r="G44" s="78"/>
      <c r="H44" s="99">
        <v>1</v>
      </c>
      <c r="I44" s="99"/>
      <c r="J44" s="100">
        <v>1.4</v>
      </c>
      <c r="K44" s="100">
        <v>1.68</v>
      </c>
      <c r="L44" s="100">
        <v>2.23</v>
      </c>
      <c r="M44" s="101">
        <v>2.57</v>
      </c>
      <c r="N44" s="58"/>
      <c r="O44" s="102">
        <f>N44*E44*F44*H44*J44*$O$8</f>
        <v>0</v>
      </c>
      <c r="P44" s="65">
        <v>30</v>
      </c>
      <c r="Q44" s="102">
        <f>P44*E44*F44*H44*J44*$Q$8</f>
        <v>783619.2</v>
      </c>
      <c r="R44" s="58"/>
      <c r="S44" s="102">
        <f>R44*E44*F44*H44*J44*$S$8</f>
        <v>0</v>
      </c>
      <c r="T44" s="58"/>
      <c r="U44" s="102">
        <f>SUM(T44*E44*F44*H44*J44*$U$8)</f>
        <v>0</v>
      </c>
      <c r="V44" s="58"/>
      <c r="W44" s="103">
        <f>SUM(V44*E44*F44*H44*J44*$W$8)</f>
        <v>0</v>
      </c>
      <c r="X44" s="58"/>
      <c r="Y44" s="102">
        <f>SUM(X44*E44*F44*H44*J44*$Y$8)</f>
        <v>0</v>
      </c>
      <c r="Z44" s="58"/>
      <c r="AA44" s="102">
        <f>SUM(Z44*E44*F44*H44*J44*$AA$8)</f>
        <v>0</v>
      </c>
      <c r="AB44" s="58"/>
      <c r="AC44" s="102">
        <f>SUM(AB44*E44*F44*H44*J44*$AC$8)</f>
        <v>0</v>
      </c>
      <c r="AD44" s="58"/>
      <c r="AE44" s="102">
        <f>SUM(AD44*E44*F44*H44*K44*$AE$8)</f>
        <v>0</v>
      </c>
      <c r="AF44" s="58"/>
      <c r="AG44" s="102">
        <f>SUM(AF44*E44*F44*H44*K44*$AG$8)</f>
        <v>0</v>
      </c>
      <c r="AH44" s="58"/>
      <c r="AI44" s="102">
        <f>SUM(AH44*E44*F44*H44*J44*$AI$8)</f>
        <v>0</v>
      </c>
      <c r="AJ44" s="103"/>
      <c r="AK44" s="103">
        <f>SUM(AJ44*E44*F44*H44*J44*$AK$8)</f>
        <v>0</v>
      </c>
      <c r="AL44" s="58"/>
      <c r="AM44" s="102">
        <f>SUM(AL44*E44*F44*H44*J44*$AM$8)</f>
        <v>0</v>
      </c>
      <c r="AN44" s="58"/>
      <c r="AO44" s="102">
        <f>SUM(AN44*E44*F44*H44*J44*$AO$8)</f>
        <v>0</v>
      </c>
      <c r="AP44" s="58"/>
      <c r="AQ44" s="102">
        <f>SUM(E44*F44*H44*J44*AP44*$AQ$8)</f>
        <v>0</v>
      </c>
      <c r="AR44" s="58"/>
      <c r="AS44" s="102">
        <f>SUM(AR44*E44*F44*H44*J44*$AS$8)</f>
        <v>0</v>
      </c>
      <c r="AT44" s="58"/>
      <c r="AU44" s="102">
        <f>SUM(AT44*E44*F44*H44*J44*$AU$8)</f>
        <v>0</v>
      </c>
      <c r="AV44" s="58"/>
      <c r="AW44" s="102">
        <f>SUM(AV44*E44*F44*H44*J44*$AW$8)</f>
        <v>0</v>
      </c>
      <c r="AX44" s="58"/>
      <c r="AY44" s="102">
        <f>SUM(AX44*E44*F44*H44*J44*$AY$8)</f>
        <v>0</v>
      </c>
      <c r="AZ44" s="58"/>
      <c r="BA44" s="102">
        <f>SUM(AZ44*E44*F44*H44*J44*$BA$8)</f>
        <v>0</v>
      </c>
      <c r="BB44" s="58"/>
      <c r="BC44" s="102">
        <f>SUM(BB44*E44*F44*H44*J44*$BC$8)</f>
        <v>0</v>
      </c>
      <c r="BD44" s="58"/>
      <c r="BE44" s="102">
        <f>SUM(BD44*E44*F44*H44*J44*$BE$8)</f>
        <v>0</v>
      </c>
      <c r="BF44" s="58"/>
      <c r="BG44" s="102">
        <f>BF44*E44*F44*H44*J44*$BG$8</f>
        <v>0</v>
      </c>
      <c r="BH44" s="58"/>
      <c r="BI44" s="102">
        <f>BH44*E44*F44*H44*J44*$BI$8</f>
        <v>0</v>
      </c>
      <c r="BJ44" s="58"/>
      <c r="BK44" s="102">
        <f>BJ44*E44*F44*H44*J44*$BK$8</f>
        <v>0</v>
      </c>
      <c r="BL44" s="58"/>
      <c r="BM44" s="102">
        <f>SUM(BL44*E44*F44*H44*J44*$BM$8)</f>
        <v>0</v>
      </c>
      <c r="BN44" s="58"/>
      <c r="BO44" s="102">
        <f>SUM(BN44*E44*F44*H44*J44*$BO$8)</f>
        <v>0</v>
      </c>
      <c r="BP44" s="58"/>
      <c r="BQ44" s="102">
        <f>SUM(BP44*E44*F44*H44*J44*$BQ$8)</f>
        <v>0</v>
      </c>
      <c r="BR44" s="58"/>
      <c r="BS44" s="102">
        <f>SUM(BR44*E44*F44*H44*J44*$BS$8)</f>
        <v>0</v>
      </c>
      <c r="BT44" s="58"/>
      <c r="BU44" s="102">
        <f>SUM(BT44*E44*F44*H44*J44*$BU$8)</f>
        <v>0</v>
      </c>
      <c r="BV44" s="58"/>
      <c r="BW44" s="102">
        <f>BV44*E44*F44*H44*J44*$BW$8</f>
        <v>0</v>
      </c>
      <c r="BX44" s="58"/>
      <c r="BY44" s="102">
        <f>SUM(BX44*E44*F44*H44*J44*$BY$8)</f>
        <v>0</v>
      </c>
      <c r="BZ44" s="58"/>
      <c r="CA44" s="102">
        <f>SUM(BZ44*E44*F44*H44*J44*$CA$8)</f>
        <v>0</v>
      </c>
      <c r="CB44" s="58"/>
      <c r="CC44" s="102">
        <f>SUM(CB44*E44*F44*H44*J44*$CC$8)</f>
        <v>0</v>
      </c>
      <c r="CD44" s="58"/>
      <c r="CE44" s="102">
        <f>SUM(CD44*E44*F44*H44*J44*$CE$8)</f>
        <v>0</v>
      </c>
      <c r="CF44" s="58"/>
      <c r="CG44" s="102">
        <f>CF44*E44*F44*H44*J44*$CG$8</f>
        <v>0</v>
      </c>
      <c r="CH44" s="58"/>
      <c r="CI44" s="102">
        <f>SUM(CH44*E44*F44*H44*J44*$CI$8)</f>
        <v>0</v>
      </c>
      <c r="CJ44" s="58"/>
      <c r="CK44" s="102">
        <f>SUM(CJ44*E44*F44*H44*K44*$CK$8)</f>
        <v>0</v>
      </c>
      <c r="CL44" s="58"/>
      <c r="CM44" s="102">
        <f>SUM(CL44*E44*F44*H44*K44*$CM$8)</f>
        <v>0</v>
      </c>
      <c r="CN44" s="58"/>
      <c r="CO44" s="102">
        <f>SUM(CN44*E44*F44*H44*K44*$CO$8)</f>
        <v>0</v>
      </c>
      <c r="CP44" s="58"/>
      <c r="CQ44" s="102">
        <f>SUM(CP44*E44*F44*H44*K44*$CQ$8)</f>
        <v>0</v>
      </c>
      <c r="CR44" s="58"/>
      <c r="CS44" s="102">
        <f>SUM(CR44*E44*F44*H44*K44*$CS$8)</f>
        <v>0</v>
      </c>
      <c r="CT44" s="58"/>
      <c r="CU44" s="102">
        <f>SUM(CT44*E44*F44*H44*K44*$CU$8)</f>
        <v>0</v>
      </c>
      <c r="CV44" s="58"/>
      <c r="CW44" s="102">
        <f>SUM(CV44*E44*F44*H44*K44*$CW$8)</f>
        <v>0</v>
      </c>
      <c r="CX44" s="58"/>
      <c r="CY44" s="102">
        <f>SUM(CX44*E44*F44*H44*K44*$CY$8)</f>
        <v>0</v>
      </c>
      <c r="CZ44" s="58"/>
      <c r="DA44" s="102">
        <f>SUM(CZ44*E44*F44*H44*K44*$DA$8)</f>
        <v>0</v>
      </c>
      <c r="DB44" s="58"/>
      <c r="DC44" s="102">
        <f>SUM(DB44*E44*F44*H44*K44*$DC$8)</f>
        <v>0</v>
      </c>
      <c r="DD44" s="58"/>
      <c r="DE44" s="102">
        <f>SUM(DD44*E44*F44*H44*K44*$DE$8)</f>
        <v>0</v>
      </c>
      <c r="DF44" s="58"/>
      <c r="DG44" s="102">
        <f>SUM(DF44*E44*F44*H44*K44*$DG$8)</f>
        <v>0</v>
      </c>
      <c r="DH44" s="58"/>
      <c r="DI44" s="102">
        <f>SUM(DH44*E44*F44*H44*K44*$DI$8)</f>
        <v>0</v>
      </c>
      <c r="DJ44" s="58"/>
      <c r="DK44" s="102">
        <f>SUM(DJ44*E44*F44*H44*K44*$DK$8)</f>
        <v>0</v>
      </c>
      <c r="DL44" s="58"/>
      <c r="DM44" s="102">
        <f>SUM(DL44*E44*F44*H44*K44*$DM$8)</f>
        <v>0</v>
      </c>
      <c r="DN44" s="58"/>
      <c r="DO44" s="102">
        <f>DN44*E44*F44*H44*K44*$DO$8</f>
        <v>0</v>
      </c>
      <c r="DP44" s="58"/>
      <c r="DQ44" s="102">
        <f>SUM(DP44*E44*F44*H44*K44*$DQ$8)</f>
        <v>0</v>
      </c>
      <c r="DR44" s="58"/>
      <c r="DS44" s="102">
        <f>SUM(DR44*E44*F44*H44*K44*$DS$8)</f>
        <v>0</v>
      </c>
      <c r="DT44" s="58"/>
      <c r="DU44" s="102">
        <f>SUM(DT44*E44*F44*H44*L44*$DU$8)</f>
        <v>0</v>
      </c>
      <c r="DV44" s="66"/>
      <c r="DW44" s="102">
        <f>SUM(DV44*E44*F44*H44*M44*$DW$8)</f>
        <v>0</v>
      </c>
      <c r="DX44" s="53"/>
      <c r="DY44" s="102">
        <f>SUM(DX44*E44*F44*H44*J44*$DY$8)</f>
        <v>0</v>
      </c>
      <c r="DZ44" s="58"/>
      <c r="EA44" s="104">
        <f>SUM(DZ44*E44*F44*H44*J44*$EA$8)</f>
        <v>0</v>
      </c>
      <c r="EB44" s="58"/>
      <c r="EC44" s="102">
        <f>SUM(EB44*E44*F44*H44*J44*$EC$8)</f>
        <v>0</v>
      </c>
      <c r="ED44" s="58"/>
      <c r="EE44" s="102">
        <f>SUM(ED44*E44*F44*H44*J44*$EE$8)</f>
        <v>0</v>
      </c>
      <c r="EF44" s="58"/>
      <c r="EG44" s="102">
        <f>EF44*E44*F44*H44*J44*$EG$8</f>
        <v>0</v>
      </c>
      <c r="EH44" s="58"/>
      <c r="EI44" s="102">
        <f>EH44*E44*F44*H44*J44*$EI$8</f>
        <v>0</v>
      </c>
      <c r="EJ44" s="103"/>
      <c r="EK44" s="102"/>
      <c r="EL44" s="60">
        <f>SUM(N44,X44,P44,R44,Z44,T44,V44,AB44,AD44,AF44,AH44,AJ44,AP44,AR44,AT44,AN44,CJ44,CP44,CT44,BX44,BZ44,CZ44,DB44,DD44,DF44,DH44,DJ44,DL44,AV44,AL44,AX44,AZ44,BB44,BD44,BF44,BH44,BJ44,BL44,BN44,BP44,BR44,EB44,ED44,DX44,DZ44,BT44,BV44,CR44,CL44,CN44,CV44,CX44,CB44,CD44,CF44,CH44,DN44,DP44,DR44,DT44,DV44,EF44,EH44,EJ44)</f>
        <v>30</v>
      </c>
      <c r="EM44" s="60">
        <f>SUM(O44,Y44,Q44,S44,AA44,U44,W44,AC44,AE44,AG44,AI44,AK44,AQ44,AS44,AU44,AO44,CK44,CQ44,CU44,BY44,CA44,DA44,DC44,DE44,DG44,DI44,DK44,DM44,AW44,AM44,AY44,BA44,BC44,BE44,BG44,BI44,BK44,BM44,BO44,BQ44,BS44,EC44,EE44,DY44,EA44,BU44,BW44,CS44,CM44,CO44,CW44,CY44,CC44,CE44,CG44,CI44,DO44,DQ44,DS44,DU44,DW44,EG44,EI44,EK44)</f>
        <v>783619.2</v>
      </c>
      <c r="EN44" s="105">
        <f>EL44*H44</f>
        <v>30</v>
      </c>
      <c r="EQ44" s="201"/>
      <c r="ER44" s="201"/>
      <c r="ES44" s="201"/>
      <c r="ET44" s="201"/>
      <c r="EU44" s="201"/>
      <c r="EV44" s="201"/>
      <c r="EW44" s="201"/>
      <c r="EX44" s="201"/>
      <c r="EY44" s="201"/>
      <c r="EZ44" s="201"/>
      <c r="FA44" s="201"/>
      <c r="FB44" s="201"/>
      <c r="FC44" s="201"/>
      <c r="FD44" s="201"/>
      <c r="FE44" s="201"/>
      <c r="FF44" s="201"/>
      <c r="FG44" s="201"/>
      <c r="FH44" s="201"/>
      <c r="FI44" s="201"/>
      <c r="FJ44" s="201"/>
      <c r="FK44" s="201"/>
      <c r="FL44" s="201"/>
      <c r="FM44" s="201"/>
      <c r="FN44" s="201"/>
      <c r="FO44" s="201"/>
      <c r="FP44" s="201"/>
      <c r="FQ44" s="201"/>
      <c r="FR44" s="201"/>
      <c r="FS44" s="201"/>
      <c r="FT44" s="201"/>
      <c r="FU44" s="201"/>
      <c r="FV44" s="201"/>
      <c r="FW44" s="201"/>
      <c r="FX44" s="201"/>
      <c r="FY44" s="201"/>
      <c r="FZ44" s="201"/>
      <c r="GA44" s="201"/>
      <c r="GB44" s="201"/>
      <c r="GC44" s="201"/>
      <c r="GD44" s="201"/>
      <c r="GE44" s="201"/>
      <c r="GF44" s="201"/>
      <c r="GG44" s="201"/>
      <c r="GH44" s="201"/>
      <c r="GI44" s="201"/>
      <c r="GJ44" s="201"/>
      <c r="GK44" s="201"/>
      <c r="GL44" s="201"/>
      <c r="GM44" s="201"/>
      <c r="GN44" s="201"/>
      <c r="GO44" s="201"/>
      <c r="GP44" s="201"/>
      <c r="GQ44" s="201"/>
      <c r="GR44" s="201"/>
      <c r="GS44" s="201"/>
      <c r="GT44" s="201"/>
      <c r="GU44" s="201"/>
      <c r="GV44" s="201"/>
      <c r="GW44" s="201"/>
      <c r="GX44" s="201"/>
      <c r="GY44" s="201"/>
      <c r="GZ44" s="201"/>
      <c r="HA44" s="201"/>
      <c r="HB44" s="201"/>
      <c r="HC44" s="201"/>
      <c r="HD44" s="201"/>
      <c r="HE44" s="201"/>
      <c r="HF44" s="201"/>
      <c r="HG44" s="201"/>
      <c r="HH44" s="201"/>
      <c r="HI44" s="201"/>
      <c r="HJ44" s="201"/>
      <c r="HK44" s="201"/>
      <c r="HL44" s="201"/>
      <c r="HM44" s="201"/>
      <c r="HN44" s="201"/>
      <c r="HO44" s="201"/>
      <c r="HP44" s="201"/>
      <c r="HQ44" s="201"/>
      <c r="HR44" s="201"/>
      <c r="HS44" s="201"/>
      <c r="HT44" s="201"/>
      <c r="HU44" s="201"/>
      <c r="HV44" s="201"/>
      <c r="HW44" s="201"/>
      <c r="HX44" s="201"/>
      <c r="HY44" s="201"/>
      <c r="HZ44" s="201"/>
      <c r="IA44" s="201"/>
      <c r="IB44" s="201"/>
      <c r="IC44" s="201"/>
      <c r="ID44" s="201"/>
      <c r="IE44" s="201"/>
      <c r="IF44" s="201"/>
      <c r="IG44" s="201"/>
      <c r="IH44" s="201"/>
      <c r="II44" s="201"/>
      <c r="IJ44" s="201"/>
      <c r="IK44" s="201"/>
      <c r="IL44" s="201"/>
      <c r="IM44" s="201"/>
      <c r="IN44" s="201"/>
      <c r="IO44" s="201"/>
      <c r="IP44" s="201"/>
      <c r="IQ44" s="201"/>
      <c r="IR44" s="201"/>
      <c r="IS44" s="201"/>
      <c r="IT44" s="201"/>
      <c r="IU44" s="201"/>
      <c r="IV44" s="201"/>
      <c r="IW44" s="201"/>
      <c r="IX44" s="201"/>
      <c r="IY44" s="201"/>
      <c r="IZ44" s="201"/>
      <c r="JA44" s="201"/>
      <c r="JB44" s="201"/>
      <c r="JC44" s="201"/>
      <c r="JD44" s="201"/>
      <c r="JE44" s="201"/>
    </row>
    <row r="45" spans="1:265" s="89" customFormat="1" ht="30" x14ac:dyDescent="0.25">
      <c r="A45" s="96"/>
      <c r="B45" s="97">
        <v>22</v>
      </c>
      <c r="C45" s="46" t="s">
        <v>220</v>
      </c>
      <c r="D45" s="98" t="s">
        <v>221</v>
      </c>
      <c r="E45" s="48">
        <v>13520</v>
      </c>
      <c r="F45" s="50">
        <v>2.09</v>
      </c>
      <c r="G45" s="51"/>
      <c r="H45" s="99">
        <v>1</v>
      </c>
      <c r="I45" s="99"/>
      <c r="J45" s="100">
        <v>1.4</v>
      </c>
      <c r="K45" s="100">
        <v>1.68</v>
      </c>
      <c r="L45" s="100">
        <v>2.23</v>
      </c>
      <c r="M45" s="101">
        <v>2.57</v>
      </c>
      <c r="N45" s="65"/>
      <c r="O45" s="102">
        <f>N45*E45*F45*H45*J45*$O$8</f>
        <v>0</v>
      </c>
      <c r="P45" s="65"/>
      <c r="Q45" s="102">
        <f>P45*E45*F45*H45*J45*$Q$8</f>
        <v>0</v>
      </c>
      <c r="R45" s="65"/>
      <c r="S45" s="102">
        <f>R45*E45*F45*H45*J45*$S$8</f>
        <v>0</v>
      </c>
      <c r="T45" s="65"/>
      <c r="U45" s="102">
        <f>SUM(T45*E45*F45*H45*J45*$U$8)</f>
        <v>0</v>
      </c>
      <c r="V45" s="65"/>
      <c r="W45" s="103">
        <f>SUM(V45*E45*F45*H45*J45*$W$8)</f>
        <v>0</v>
      </c>
      <c r="X45" s="65"/>
      <c r="Y45" s="102">
        <f>SUM(X45*E45*F45*H45*J45*$Y$8)</f>
        <v>0</v>
      </c>
      <c r="Z45" s="65"/>
      <c r="AA45" s="102">
        <f>SUM(Z45*E45*F45*H45*J45*$AA$8)</f>
        <v>0</v>
      </c>
      <c r="AB45" s="65"/>
      <c r="AC45" s="102">
        <f>SUM(AB45*E45*F45*H45*J45*$AC$8)</f>
        <v>0</v>
      </c>
      <c r="AD45" s="65"/>
      <c r="AE45" s="102">
        <f>SUM(AD45*E45*F45*H45*K45*$AE$8)</f>
        <v>0</v>
      </c>
      <c r="AF45" s="65"/>
      <c r="AG45" s="102">
        <f>SUM(AF45*E45*F45*H45*K45*$AG$8)</f>
        <v>0</v>
      </c>
      <c r="AH45" s="58"/>
      <c r="AI45" s="102">
        <f>SUM(AH45*E45*F45*H45*J45*$AI$8)</f>
        <v>0</v>
      </c>
      <c r="AJ45" s="106"/>
      <c r="AK45" s="103">
        <f>SUM(AJ45*E45*F45*H45*J45*$AK$8)</f>
        <v>0</v>
      </c>
      <c r="AL45" s="65"/>
      <c r="AM45" s="102">
        <f>SUM(AL45*E45*F45*H45*J45*$AM$8)</f>
        <v>0</v>
      </c>
      <c r="AN45" s="87"/>
      <c r="AO45" s="102">
        <f>SUM(AN45*E45*F45*H45*J45*$AO$8)</f>
        <v>0</v>
      </c>
      <c r="AP45" s="65"/>
      <c r="AQ45" s="102">
        <f>SUM(E45*F45*H45*J45*AP45*$AQ$8)</f>
        <v>0</v>
      </c>
      <c r="AR45" s="65"/>
      <c r="AS45" s="102">
        <f>SUM(AR45*E45*F45*H45*J45*$AS$8)</f>
        <v>0</v>
      </c>
      <c r="AT45" s="65"/>
      <c r="AU45" s="102">
        <f>SUM(AT45*E45*F45*H45*J45*$AU$8)</f>
        <v>0</v>
      </c>
      <c r="AV45" s="65"/>
      <c r="AW45" s="102">
        <f>SUM(AV45*E45*F45*H45*J45*$AW$8)</f>
        <v>0</v>
      </c>
      <c r="AX45" s="65"/>
      <c r="AY45" s="102">
        <f>SUM(AX45*E45*F45*H45*J45*$AY$8)</f>
        <v>0</v>
      </c>
      <c r="AZ45" s="65"/>
      <c r="BA45" s="102">
        <f>SUM(AZ45*E45*F45*H45*J45*$BA$8)</f>
        <v>0</v>
      </c>
      <c r="BB45" s="65"/>
      <c r="BC45" s="102">
        <f>SUM(BB45*E45*F45*H45*J45*$BC$8)</f>
        <v>0</v>
      </c>
      <c r="BD45" s="65"/>
      <c r="BE45" s="102">
        <f>SUM(BD45*E45*F45*H45*J45*$BE$8)</f>
        <v>0</v>
      </c>
      <c r="BF45" s="65"/>
      <c r="BG45" s="102">
        <f>BF45*E45*F45*H45*J45*$BG$8</f>
        <v>0</v>
      </c>
      <c r="BH45" s="65"/>
      <c r="BI45" s="102">
        <f>BH45*E45*F45*H45*J45*$BI$8</f>
        <v>0</v>
      </c>
      <c r="BJ45" s="65"/>
      <c r="BK45" s="102">
        <f>BJ45*E45*F45*H45*J45*$BK$8</f>
        <v>0</v>
      </c>
      <c r="BL45" s="65"/>
      <c r="BM45" s="102">
        <f>SUM(BL45*E45*F45*H45*J45*$BM$8)</f>
        <v>0</v>
      </c>
      <c r="BN45" s="65"/>
      <c r="BO45" s="102">
        <f>SUM(BN45*E45*F45*H45*J45*$BO$8)</f>
        <v>0</v>
      </c>
      <c r="BP45" s="65"/>
      <c r="BQ45" s="102">
        <f>SUM(BP45*E45*F45*H45*J45*$BQ$8)</f>
        <v>0</v>
      </c>
      <c r="BR45" s="65"/>
      <c r="BS45" s="102">
        <f>SUM(BR45*E45*F45*H45*J45*$BS$8)</f>
        <v>0</v>
      </c>
      <c r="BT45" s="65"/>
      <c r="BU45" s="102">
        <f>SUM(BT45*E45*F45*H45*J45*$BU$8)</f>
        <v>0</v>
      </c>
      <c r="BV45" s="65"/>
      <c r="BW45" s="102">
        <f>BV45*E45*F45*H45*J45*$BW$8</f>
        <v>0</v>
      </c>
      <c r="BX45" s="65"/>
      <c r="BY45" s="102">
        <f>SUM(BX45*E45*F45*H45*J45*$BY$8)</f>
        <v>0</v>
      </c>
      <c r="BZ45" s="65"/>
      <c r="CA45" s="102">
        <f>SUM(BZ45*E45*F45*H45*J45*$CA$8)</f>
        <v>0</v>
      </c>
      <c r="CB45" s="65"/>
      <c r="CC45" s="102">
        <f>SUM(CB45*E45*F45*H45*J45*$CC$8)</f>
        <v>0</v>
      </c>
      <c r="CD45" s="65"/>
      <c r="CE45" s="102">
        <f>SUM(CD45*E45*F45*H45*J45*$CE$8)</f>
        <v>0</v>
      </c>
      <c r="CF45" s="65"/>
      <c r="CG45" s="102">
        <f>CF45*E45*F45*H45*J45*$CG$8</f>
        <v>0</v>
      </c>
      <c r="CH45" s="65"/>
      <c r="CI45" s="102">
        <f>SUM(CH45*E45*F45*H45*J45*$CI$8)</f>
        <v>0</v>
      </c>
      <c r="CJ45" s="65"/>
      <c r="CK45" s="102">
        <f>SUM(CJ45*E45*F45*H45*K45*$CK$8)</f>
        <v>0</v>
      </c>
      <c r="CL45" s="65"/>
      <c r="CM45" s="102">
        <f>SUM(CL45*E45*F45*H45*K45*$CM$8)</f>
        <v>0</v>
      </c>
      <c r="CN45" s="65"/>
      <c r="CO45" s="102">
        <f>SUM(CN45*E45*F45*H45*K45*$CO$8)</f>
        <v>0</v>
      </c>
      <c r="CP45" s="65"/>
      <c r="CQ45" s="102">
        <f>SUM(CP45*E45*F45*H45*K45*$CQ$8)</f>
        <v>0</v>
      </c>
      <c r="CR45" s="65"/>
      <c r="CS45" s="102">
        <f>SUM(CR45*E45*F45*H45*K45*$CS$8)</f>
        <v>0</v>
      </c>
      <c r="CT45" s="65"/>
      <c r="CU45" s="102">
        <f>SUM(CT45*E45*F45*H45*K45*$CU$8)</f>
        <v>0</v>
      </c>
      <c r="CV45" s="65"/>
      <c r="CW45" s="102">
        <f>SUM(CV45*E45*F45*H45*K45*$CW$8)</f>
        <v>0</v>
      </c>
      <c r="CX45" s="65"/>
      <c r="CY45" s="102">
        <f>SUM(CX45*E45*F45*H45*K45*$CY$8)</f>
        <v>0</v>
      </c>
      <c r="CZ45" s="65"/>
      <c r="DA45" s="102">
        <f>SUM(CZ45*E45*F45*H45*K45*$DA$8)</f>
        <v>0</v>
      </c>
      <c r="DB45" s="65"/>
      <c r="DC45" s="102">
        <f>SUM(DB45*E45*F45*H45*K45*$DC$8)</f>
        <v>0</v>
      </c>
      <c r="DD45" s="65"/>
      <c r="DE45" s="102">
        <f>SUM(DD45*E45*F45*H45*K45*$DE$8)</f>
        <v>0</v>
      </c>
      <c r="DF45" s="65"/>
      <c r="DG45" s="102">
        <f>SUM(DF45*E45*F45*H45*K45*$DG$8)</f>
        <v>0</v>
      </c>
      <c r="DH45" s="65"/>
      <c r="DI45" s="102">
        <f>SUM(DH45*E45*F45*H45*K45*$DI$8)</f>
        <v>0</v>
      </c>
      <c r="DJ45" s="65"/>
      <c r="DK45" s="102">
        <f>SUM(DJ45*E45*F45*H45*K45*$DK$8)</f>
        <v>0</v>
      </c>
      <c r="DL45" s="65"/>
      <c r="DM45" s="102">
        <f>SUM(DL45*E45*F45*H45*K45*$DM$8)</f>
        <v>0</v>
      </c>
      <c r="DN45" s="65"/>
      <c r="DO45" s="102">
        <f>DN45*E45*F45*H45*K45*$DO$8</f>
        <v>0</v>
      </c>
      <c r="DP45" s="65"/>
      <c r="DQ45" s="102">
        <f>SUM(DP45*E45*F45*H45*K45*$DQ$8)</f>
        <v>0</v>
      </c>
      <c r="DR45" s="65"/>
      <c r="DS45" s="102">
        <f>SUM(DR45*E45*F45*H45*K45*$DS$8)</f>
        <v>0</v>
      </c>
      <c r="DT45" s="65"/>
      <c r="DU45" s="102">
        <f>SUM(DT45*E45*F45*H45*L45*$DU$8)</f>
        <v>0</v>
      </c>
      <c r="DV45" s="107"/>
      <c r="DW45" s="102">
        <f>SUM(DV45*E45*F45*H45*M45*$DW$8)</f>
        <v>0</v>
      </c>
      <c r="DX45" s="68"/>
      <c r="DY45" s="102">
        <f>SUM(DX45*E45*F45*H45*J45*$DY$8)</f>
        <v>0</v>
      </c>
      <c r="DZ45" s="58"/>
      <c r="EA45" s="104">
        <f>SUM(DZ45*E45*F45*H45*J45*$EA$8)</f>
        <v>0</v>
      </c>
      <c r="EB45" s="65"/>
      <c r="EC45" s="102">
        <f>SUM(EB45*E45*F45*H45*J45*$EC$8)</f>
        <v>0</v>
      </c>
      <c r="ED45" s="65"/>
      <c r="EE45" s="102">
        <f>SUM(ED45*E45*F45*H45*J45*$EE$8)</f>
        <v>0</v>
      </c>
      <c r="EF45" s="58"/>
      <c r="EG45" s="102">
        <f>EF45*E45*F45*H45*J45*$EG$8</f>
        <v>0</v>
      </c>
      <c r="EH45" s="58"/>
      <c r="EI45" s="102">
        <f>EH45*E45*F45*H45*J45*$EI$8</f>
        <v>0</v>
      </c>
      <c r="EJ45" s="103"/>
      <c r="EK45" s="102"/>
      <c r="EL45" s="60">
        <f>SUM(N45,X45,P45,R45,Z45,T45,V45,AB45,AD45,AF45,AH45,AJ45,AP45,AR45,AT45,AN45,CJ45,CP45,CT45,BX45,BZ45,CZ45,DB45,DD45,DF45,DH45,DJ45,DL45,AV45,AL45,AX45,AZ45,BB45,BD45,BF45,BH45,BJ45,BL45,BN45,BP45,BR45,EB45,ED45,DX45,DZ45,BT45,BV45,CR45,CL45,CN45,CV45,CX45,CB45,CD45,CF45,CH45,DN45,DP45,DR45,DT45,DV45,EF45,EH45,EJ45)</f>
        <v>0</v>
      </c>
      <c r="EM45" s="60">
        <f>SUM(O45,Y45,Q45,S45,AA45,U45,W45,AC45,AE45,AG45,AI45,AK45,AQ45,AS45,AU45,AO45,CK45,CQ45,CU45,BY45,CA45,DA45,DC45,DE45,DG45,DI45,DK45,DM45,AW45,AM45,AY45,BA45,BC45,BE45,BG45,BI45,BK45,BM45,BO45,BQ45,BS45,EC45,EE45,DY45,EA45,BU45,BW45,CS45,CM45,CO45,CW45,CY45,CC45,CE45,CG45,CI45,DO45,DQ45,DS45,DU45,DW45,EG45,EI45,EK45)</f>
        <v>0</v>
      </c>
      <c r="EN45" s="105">
        <f>EL45*H45</f>
        <v>0</v>
      </c>
      <c r="EQ45" s="200"/>
      <c r="ER45" s="200"/>
      <c r="ES45" s="200"/>
      <c r="ET45" s="200"/>
      <c r="EU45" s="200"/>
      <c r="EV45" s="200"/>
      <c r="EW45" s="200"/>
      <c r="EX45" s="200"/>
      <c r="EY45" s="200"/>
      <c r="EZ45" s="200"/>
      <c r="FA45" s="200"/>
      <c r="FB45" s="200"/>
      <c r="FC45" s="200"/>
      <c r="FD45" s="200"/>
      <c r="FE45" s="200"/>
      <c r="FF45" s="200"/>
      <c r="FG45" s="200"/>
      <c r="FH45" s="200"/>
      <c r="FI45" s="200"/>
      <c r="FJ45" s="200"/>
      <c r="FK45" s="200"/>
      <c r="FL45" s="200"/>
      <c r="FM45" s="200"/>
      <c r="FN45" s="200"/>
      <c r="FO45" s="200"/>
      <c r="FP45" s="200"/>
      <c r="FQ45" s="200"/>
      <c r="FR45" s="200"/>
      <c r="FS45" s="200"/>
      <c r="FT45" s="200"/>
      <c r="FU45" s="200"/>
      <c r="FV45" s="200"/>
      <c r="FW45" s="200"/>
      <c r="FX45" s="200"/>
      <c r="FY45" s="200"/>
      <c r="FZ45" s="200"/>
      <c r="GA45" s="200"/>
      <c r="GB45" s="200"/>
      <c r="GC45" s="200"/>
      <c r="GD45" s="200"/>
      <c r="GE45" s="200"/>
      <c r="GF45" s="200"/>
      <c r="GG45" s="200"/>
      <c r="GH45" s="200"/>
      <c r="GI45" s="200"/>
      <c r="GJ45" s="200"/>
      <c r="GK45" s="200"/>
      <c r="GL45" s="200"/>
      <c r="GM45" s="200"/>
      <c r="GN45" s="200"/>
      <c r="GO45" s="200"/>
      <c r="GP45" s="200"/>
      <c r="GQ45" s="200"/>
      <c r="GR45" s="200"/>
      <c r="GS45" s="200"/>
      <c r="GT45" s="200"/>
      <c r="GU45" s="200"/>
      <c r="GV45" s="200"/>
      <c r="GW45" s="200"/>
      <c r="GX45" s="200"/>
      <c r="GY45" s="200"/>
      <c r="GZ45" s="200"/>
      <c r="HA45" s="200"/>
      <c r="HB45" s="200"/>
      <c r="HC45" s="200"/>
      <c r="HD45" s="200"/>
      <c r="HE45" s="200"/>
      <c r="HF45" s="200"/>
      <c r="HG45" s="200"/>
      <c r="HH45" s="200"/>
      <c r="HI45" s="200"/>
      <c r="HJ45" s="200"/>
      <c r="HK45" s="200"/>
      <c r="HL45" s="200"/>
      <c r="HM45" s="200"/>
      <c r="HN45" s="200"/>
      <c r="HO45" s="200"/>
      <c r="HP45" s="200"/>
      <c r="HQ45" s="200"/>
      <c r="HR45" s="200"/>
      <c r="HS45" s="200"/>
      <c r="HT45" s="200"/>
      <c r="HU45" s="200"/>
      <c r="HV45" s="200"/>
      <c r="HW45" s="200"/>
      <c r="HX45" s="200"/>
      <c r="HY45" s="200"/>
      <c r="HZ45" s="200"/>
      <c r="IA45" s="200"/>
      <c r="IB45" s="200"/>
      <c r="IC45" s="200"/>
      <c r="ID45" s="200"/>
      <c r="IE45" s="200"/>
      <c r="IF45" s="200"/>
      <c r="IG45" s="200"/>
      <c r="IH45" s="200"/>
      <c r="II45" s="200"/>
      <c r="IJ45" s="200"/>
      <c r="IK45" s="200"/>
      <c r="IL45" s="200"/>
      <c r="IM45" s="200"/>
      <c r="IN45" s="200"/>
      <c r="IO45" s="200"/>
      <c r="IP45" s="200"/>
      <c r="IQ45" s="200"/>
      <c r="IR45" s="200"/>
      <c r="IS45" s="200"/>
      <c r="IT45" s="200"/>
      <c r="IU45" s="200"/>
      <c r="IV45" s="200"/>
      <c r="IW45" s="200"/>
      <c r="IX45" s="200"/>
      <c r="IY45" s="200"/>
      <c r="IZ45" s="200"/>
      <c r="JA45" s="200"/>
      <c r="JB45" s="200"/>
      <c r="JC45" s="200"/>
      <c r="JD45" s="200"/>
      <c r="JE45" s="200"/>
    </row>
    <row r="46" spans="1:265" s="80" customFormat="1" x14ac:dyDescent="0.25">
      <c r="A46" s="91">
        <v>10</v>
      </c>
      <c r="B46" s="92"/>
      <c r="C46" s="72"/>
      <c r="D46" s="34" t="s">
        <v>222</v>
      </c>
      <c r="E46" s="48">
        <v>13520</v>
      </c>
      <c r="F46" s="85">
        <v>1.6</v>
      </c>
      <c r="G46" s="85"/>
      <c r="H46" s="36">
        <v>1</v>
      </c>
      <c r="I46" s="75"/>
      <c r="J46" s="93"/>
      <c r="K46" s="93"/>
      <c r="L46" s="93"/>
      <c r="M46" s="108">
        <v>2.57</v>
      </c>
      <c r="N46" s="95">
        <f>N47</f>
        <v>0</v>
      </c>
      <c r="O46" s="95">
        <f t="shared" ref="O46:BZ46" si="21">O47</f>
        <v>0</v>
      </c>
      <c r="P46" s="95">
        <f t="shared" si="21"/>
        <v>50</v>
      </c>
      <c r="Q46" s="95">
        <f t="shared" si="21"/>
        <v>1514240</v>
      </c>
      <c r="R46" s="95">
        <f t="shared" si="21"/>
        <v>0</v>
      </c>
      <c r="S46" s="95">
        <f t="shared" si="21"/>
        <v>0</v>
      </c>
      <c r="T46" s="95">
        <f t="shared" si="21"/>
        <v>0</v>
      </c>
      <c r="U46" s="95">
        <f t="shared" si="21"/>
        <v>0</v>
      </c>
      <c r="V46" s="95">
        <f t="shared" si="21"/>
        <v>0</v>
      </c>
      <c r="W46" s="95">
        <f t="shared" si="21"/>
        <v>0</v>
      </c>
      <c r="X46" s="95">
        <f t="shared" si="21"/>
        <v>0</v>
      </c>
      <c r="Y46" s="95">
        <f t="shared" si="21"/>
        <v>0</v>
      </c>
      <c r="Z46" s="95">
        <f t="shared" si="21"/>
        <v>0</v>
      </c>
      <c r="AA46" s="95">
        <f t="shared" si="21"/>
        <v>0</v>
      </c>
      <c r="AB46" s="95">
        <f t="shared" si="21"/>
        <v>0</v>
      </c>
      <c r="AC46" s="95">
        <f t="shared" si="21"/>
        <v>0</v>
      </c>
      <c r="AD46" s="95">
        <f t="shared" si="21"/>
        <v>0</v>
      </c>
      <c r="AE46" s="95">
        <f t="shared" si="21"/>
        <v>0</v>
      </c>
      <c r="AF46" s="95">
        <f t="shared" si="21"/>
        <v>0</v>
      </c>
      <c r="AG46" s="95">
        <f t="shared" si="21"/>
        <v>0</v>
      </c>
      <c r="AH46" s="43">
        <f t="shared" si="21"/>
        <v>0</v>
      </c>
      <c r="AI46" s="95">
        <f t="shared" si="21"/>
        <v>0</v>
      </c>
      <c r="AJ46" s="95">
        <f t="shared" si="21"/>
        <v>0</v>
      </c>
      <c r="AK46" s="95">
        <f t="shared" si="21"/>
        <v>0</v>
      </c>
      <c r="AL46" s="95">
        <f t="shared" si="21"/>
        <v>0</v>
      </c>
      <c r="AM46" s="95">
        <f t="shared" si="21"/>
        <v>0</v>
      </c>
      <c r="AN46" s="95">
        <f t="shared" si="21"/>
        <v>0</v>
      </c>
      <c r="AO46" s="95">
        <f t="shared" si="21"/>
        <v>0</v>
      </c>
      <c r="AP46" s="95">
        <f t="shared" si="21"/>
        <v>0</v>
      </c>
      <c r="AQ46" s="95">
        <f t="shared" si="21"/>
        <v>0</v>
      </c>
      <c r="AR46" s="95">
        <f t="shared" si="21"/>
        <v>0</v>
      </c>
      <c r="AS46" s="95">
        <f t="shared" si="21"/>
        <v>0</v>
      </c>
      <c r="AT46" s="95">
        <f t="shared" si="21"/>
        <v>0</v>
      </c>
      <c r="AU46" s="95">
        <f t="shared" si="21"/>
        <v>0</v>
      </c>
      <c r="AV46" s="95">
        <f t="shared" si="21"/>
        <v>0</v>
      </c>
      <c r="AW46" s="95">
        <f t="shared" si="21"/>
        <v>0</v>
      </c>
      <c r="AX46" s="95">
        <f t="shared" si="21"/>
        <v>0</v>
      </c>
      <c r="AY46" s="95">
        <f t="shared" si="21"/>
        <v>0</v>
      </c>
      <c r="AZ46" s="95">
        <f t="shared" si="21"/>
        <v>0</v>
      </c>
      <c r="BA46" s="95">
        <f t="shared" si="21"/>
        <v>0</v>
      </c>
      <c r="BB46" s="95">
        <f t="shared" si="21"/>
        <v>0</v>
      </c>
      <c r="BC46" s="95">
        <f t="shared" si="21"/>
        <v>0</v>
      </c>
      <c r="BD46" s="95">
        <f t="shared" si="21"/>
        <v>0</v>
      </c>
      <c r="BE46" s="95">
        <f t="shared" si="21"/>
        <v>0</v>
      </c>
      <c r="BF46" s="95">
        <f t="shared" si="21"/>
        <v>0</v>
      </c>
      <c r="BG46" s="95">
        <f t="shared" si="21"/>
        <v>0</v>
      </c>
      <c r="BH46" s="95">
        <f t="shared" si="21"/>
        <v>0</v>
      </c>
      <c r="BI46" s="95">
        <f t="shared" si="21"/>
        <v>0</v>
      </c>
      <c r="BJ46" s="95">
        <f t="shared" si="21"/>
        <v>0</v>
      </c>
      <c r="BK46" s="95">
        <f t="shared" si="21"/>
        <v>0</v>
      </c>
      <c r="BL46" s="95">
        <f t="shared" si="21"/>
        <v>0</v>
      </c>
      <c r="BM46" s="95">
        <f t="shared" si="21"/>
        <v>0</v>
      </c>
      <c r="BN46" s="95">
        <f t="shared" si="21"/>
        <v>0</v>
      </c>
      <c r="BO46" s="95">
        <f t="shared" si="21"/>
        <v>0</v>
      </c>
      <c r="BP46" s="95">
        <f t="shared" si="21"/>
        <v>0</v>
      </c>
      <c r="BQ46" s="95">
        <f t="shared" si="21"/>
        <v>0</v>
      </c>
      <c r="BR46" s="95">
        <f t="shared" si="21"/>
        <v>0</v>
      </c>
      <c r="BS46" s="95">
        <f t="shared" si="21"/>
        <v>0</v>
      </c>
      <c r="BT46" s="95">
        <f t="shared" si="21"/>
        <v>0</v>
      </c>
      <c r="BU46" s="95">
        <f t="shared" si="21"/>
        <v>0</v>
      </c>
      <c r="BV46" s="95">
        <f t="shared" si="21"/>
        <v>0</v>
      </c>
      <c r="BW46" s="95">
        <f t="shared" si="21"/>
        <v>0</v>
      </c>
      <c r="BX46" s="95">
        <f t="shared" si="21"/>
        <v>0</v>
      </c>
      <c r="BY46" s="95">
        <f t="shared" si="21"/>
        <v>0</v>
      </c>
      <c r="BZ46" s="95">
        <f t="shared" si="21"/>
        <v>0</v>
      </c>
      <c r="CA46" s="95">
        <f t="shared" ref="CA46:EM46" si="22">CA47</f>
        <v>0</v>
      </c>
      <c r="CB46" s="95">
        <f t="shared" si="22"/>
        <v>0</v>
      </c>
      <c r="CC46" s="95">
        <f t="shared" si="22"/>
        <v>0</v>
      </c>
      <c r="CD46" s="95">
        <f t="shared" si="22"/>
        <v>0</v>
      </c>
      <c r="CE46" s="95">
        <f t="shared" si="22"/>
        <v>0</v>
      </c>
      <c r="CF46" s="95">
        <f t="shared" si="22"/>
        <v>0</v>
      </c>
      <c r="CG46" s="95">
        <f t="shared" si="22"/>
        <v>0</v>
      </c>
      <c r="CH46" s="95">
        <f t="shared" si="22"/>
        <v>0</v>
      </c>
      <c r="CI46" s="95">
        <f t="shared" si="22"/>
        <v>0</v>
      </c>
      <c r="CJ46" s="95">
        <f t="shared" si="22"/>
        <v>0</v>
      </c>
      <c r="CK46" s="95">
        <f t="shared" si="22"/>
        <v>0</v>
      </c>
      <c r="CL46" s="95">
        <f t="shared" si="22"/>
        <v>0</v>
      </c>
      <c r="CM46" s="95">
        <f t="shared" si="22"/>
        <v>0</v>
      </c>
      <c r="CN46" s="95">
        <f t="shared" si="22"/>
        <v>0</v>
      </c>
      <c r="CO46" s="95">
        <f t="shared" si="22"/>
        <v>0</v>
      </c>
      <c r="CP46" s="95">
        <f t="shared" si="22"/>
        <v>0</v>
      </c>
      <c r="CQ46" s="95">
        <f t="shared" si="22"/>
        <v>0</v>
      </c>
      <c r="CR46" s="95">
        <f t="shared" si="22"/>
        <v>0</v>
      </c>
      <c r="CS46" s="95">
        <f t="shared" si="22"/>
        <v>0</v>
      </c>
      <c r="CT46" s="95">
        <f t="shared" si="22"/>
        <v>0</v>
      </c>
      <c r="CU46" s="95">
        <f t="shared" si="22"/>
        <v>0</v>
      </c>
      <c r="CV46" s="95">
        <f t="shared" si="22"/>
        <v>0</v>
      </c>
      <c r="CW46" s="95">
        <f t="shared" si="22"/>
        <v>0</v>
      </c>
      <c r="CX46" s="95">
        <f t="shared" si="22"/>
        <v>0</v>
      </c>
      <c r="CY46" s="95">
        <f t="shared" si="22"/>
        <v>0</v>
      </c>
      <c r="CZ46" s="95">
        <f t="shared" si="22"/>
        <v>0</v>
      </c>
      <c r="DA46" s="95">
        <f t="shared" si="22"/>
        <v>0</v>
      </c>
      <c r="DB46" s="95">
        <f t="shared" si="22"/>
        <v>0</v>
      </c>
      <c r="DC46" s="95">
        <f t="shared" si="22"/>
        <v>0</v>
      </c>
      <c r="DD46" s="95">
        <f t="shared" si="22"/>
        <v>0</v>
      </c>
      <c r="DE46" s="95">
        <f t="shared" si="22"/>
        <v>0</v>
      </c>
      <c r="DF46" s="95">
        <f t="shared" si="22"/>
        <v>0</v>
      </c>
      <c r="DG46" s="95">
        <f t="shared" si="22"/>
        <v>0</v>
      </c>
      <c r="DH46" s="95">
        <f t="shared" si="22"/>
        <v>0</v>
      </c>
      <c r="DI46" s="95">
        <f t="shared" si="22"/>
        <v>0</v>
      </c>
      <c r="DJ46" s="95">
        <f t="shared" si="22"/>
        <v>0</v>
      </c>
      <c r="DK46" s="95">
        <f t="shared" si="22"/>
        <v>0</v>
      </c>
      <c r="DL46" s="95">
        <f t="shared" si="22"/>
        <v>0</v>
      </c>
      <c r="DM46" s="95">
        <f t="shared" si="22"/>
        <v>0</v>
      </c>
      <c r="DN46" s="95">
        <f t="shared" si="22"/>
        <v>0</v>
      </c>
      <c r="DO46" s="95">
        <f t="shared" si="22"/>
        <v>0</v>
      </c>
      <c r="DP46" s="95">
        <f t="shared" si="22"/>
        <v>0</v>
      </c>
      <c r="DQ46" s="95">
        <f t="shared" si="22"/>
        <v>0</v>
      </c>
      <c r="DR46" s="95">
        <f t="shared" si="22"/>
        <v>0</v>
      </c>
      <c r="DS46" s="95">
        <f t="shared" si="22"/>
        <v>0</v>
      </c>
      <c r="DT46" s="95">
        <f t="shared" si="22"/>
        <v>0</v>
      </c>
      <c r="DU46" s="95">
        <f t="shared" si="22"/>
        <v>0</v>
      </c>
      <c r="DV46" s="95">
        <f t="shared" si="22"/>
        <v>0</v>
      </c>
      <c r="DW46" s="95">
        <f t="shared" si="22"/>
        <v>0</v>
      </c>
      <c r="DX46" s="95">
        <f t="shared" si="22"/>
        <v>0</v>
      </c>
      <c r="DY46" s="95">
        <f t="shared" si="22"/>
        <v>0</v>
      </c>
      <c r="DZ46" s="95">
        <f t="shared" si="22"/>
        <v>0</v>
      </c>
      <c r="EA46" s="95">
        <f t="shared" si="22"/>
        <v>0</v>
      </c>
      <c r="EB46" s="95">
        <f t="shared" si="22"/>
        <v>0</v>
      </c>
      <c r="EC46" s="95">
        <f t="shared" si="22"/>
        <v>0</v>
      </c>
      <c r="ED46" s="95">
        <f t="shared" si="22"/>
        <v>0</v>
      </c>
      <c r="EE46" s="95">
        <f t="shared" si="22"/>
        <v>0</v>
      </c>
      <c r="EF46" s="95">
        <f t="shared" si="22"/>
        <v>0</v>
      </c>
      <c r="EG46" s="95">
        <f t="shared" si="22"/>
        <v>0</v>
      </c>
      <c r="EH46" s="95">
        <f t="shared" si="22"/>
        <v>0</v>
      </c>
      <c r="EI46" s="95">
        <f t="shared" si="22"/>
        <v>0</v>
      </c>
      <c r="EJ46" s="95"/>
      <c r="EK46" s="95"/>
      <c r="EL46" s="95">
        <f t="shared" si="22"/>
        <v>50</v>
      </c>
      <c r="EM46" s="95">
        <f t="shared" si="22"/>
        <v>1514240</v>
      </c>
      <c r="EN46" s="42">
        <f>EM46/EL46</f>
        <v>30284.799999999999</v>
      </c>
      <c r="EQ46" s="200"/>
      <c r="ER46" s="200"/>
      <c r="ES46" s="200"/>
      <c r="ET46" s="200"/>
      <c r="EU46" s="200"/>
      <c r="EV46" s="200"/>
      <c r="EW46" s="200"/>
      <c r="EX46" s="200"/>
      <c r="EY46" s="200"/>
      <c r="EZ46" s="200"/>
      <c r="FA46" s="200"/>
      <c r="FB46" s="200"/>
      <c r="FC46" s="200"/>
      <c r="FD46" s="200"/>
      <c r="FE46" s="200"/>
      <c r="FF46" s="200"/>
      <c r="FG46" s="200"/>
      <c r="FH46" s="200"/>
      <c r="FI46" s="200"/>
      <c r="FJ46" s="200"/>
      <c r="FK46" s="200"/>
      <c r="FL46" s="200"/>
      <c r="FM46" s="200"/>
      <c r="FN46" s="200"/>
      <c r="FO46" s="200"/>
      <c r="FP46" s="200"/>
      <c r="FQ46" s="200"/>
      <c r="FR46" s="200"/>
      <c r="FS46" s="200"/>
      <c r="FT46" s="200"/>
      <c r="FU46" s="200"/>
      <c r="FV46" s="200"/>
      <c r="FW46" s="200"/>
      <c r="FX46" s="200"/>
      <c r="FY46" s="200"/>
      <c r="FZ46" s="200"/>
      <c r="GA46" s="200"/>
      <c r="GB46" s="200"/>
      <c r="GC46" s="200"/>
      <c r="GD46" s="200"/>
      <c r="GE46" s="200"/>
      <c r="GF46" s="200"/>
      <c r="GG46" s="200"/>
      <c r="GH46" s="200"/>
      <c r="GI46" s="200"/>
      <c r="GJ46" s="200"/>
      <c r="GK46" s="200"/>
      <c r="GL46" s="200"/>
      <c r="GM46" s="200"/>
      <c r="GN46" s="200"/>
      <c r="GO46" s="200"/>
      <c r="GP46" s="200"/>
      <c r="GQ46" s="200"/>
      <c r="GR46" s="200"/>
      <c r="GS46" s="200"/>
      <c r="GT46" s="200"/>
      <c r="GU46" s="200"/>
      <c r="GV46" s="200"/>
      <c r="GW46" s="200"/>
      <c r="GX46" s="200"/>
      <c r="GY46" s="200"/>
      <c r="GZ46" s="200"/>
      <c r="HA46" s="200"/>
      <c r="HB46" s="200"/>
      <c r="HC46" s="200"/>
      <c r="HD46" s="200"/>
      <c r="HE46" s="200"/>
      <c r="HF46" s="200"/>
      <c r="HG46" s="200"/>
      <c r="HH46" s="200"/>
      <c r="HI46" s="200"/>
      <c r="HJ46" s="200"/>
      <c r="HK46" s="200"/>
      <c r="HL46" s="200"/>
      <c r="HM46" s="200"/>
      <c r="HN46" s="200"/>
      <c r="HO46" s="200"/>
      <c r="HP46" s="200"/>
      <c r="HQ46" s="200"/>
      <c r="HR46" s="200"/>
      <c r="HS46" s="200"/>
      <c r="HT46" s="200"/>
      <c r="HU46" s="200"/>
      <c r="HV46" s="200"/>
      <c r="HW46" s="200"/>
      <c r="HX46" s="200"/>
      <c r="HY46" s="200"/>
      <c r="HZ46" s="200"/>
      <c r="IA46" s="200"/>
      <c r="IB46" s="200"/>
      <c r="IC46" s="200"/>
      <c r="ID46" s="200"/>
      <c r="IE46" s="200"/>
      <c r="IF46" s="200"/>
      <c r="IG46" s="200"/>
      <c r="IH46" s="200"/>
      <c r="II46" s="200"/>
      <c r="IJ46" s="200"/>
      <c r="IK46" s="200"/>
      <c r="IL46" s="200"/>
      <c r="IM46" s="200"/>
      <c r="IN46" s="200"/>
      <c r="IO46" s="200"/>
      <c r="IP46" s="200"/>
      <c r="IQ46" s="200"/>
      <c r="IR46" s="200"/>
      <c r="IS46" s="200"/>
      <c r="IT46" s="200"/>
      <c r="IU46" s="200"/>
      <c r="IV46" s="200"/>
      <c r="IW46" s="200"/>
      <c r="IX46" s="200"/>
      <c r="IY46" s="200"/>
      <c r="IZ46" s="200"/>
      <c r="JA46" s="200"/>
      <c r="JB46" s="200"/>
      <c r="JC46" s="200"/>
      <c r="JD46" s="200"/>
      <c r="JE46" s="200"/>
    </row>
    <row r="47" spans="1:265" s="105" customFormat="1" x14ac:dyDescent="0.25">
      <c r="A47" s="96"/>
      <c r="B47" s="97">
        <v>23</v>
      </c>
      <c r="C47" s="46" t="s">
        <v>223</v>
      </c>
      <c r="D47" s="98" t="s">
        <v>224</v>
      </c>
      <c r="E47" s="48">
        <v>13520</v>
      </c>
      <c r="F47" s="49">
        <v>1.6</v>
      </c>
      <c r="G47" s="78"/>
      <c r="H47" s="99">
        <v>1</v>
      </c>
      <c r="I47" s="99"/>
      <c r="J47" s="100">
        <v>1.4</v>
      </c>
      <c r="K47" s="100">
        <v>1.68</v>
      </c>
      <c r="L47" s="100">
        <v>2.23</v>
      </c>
      <c r="M47" s="101">
        <v>2.57</v>
      </c>
      <c r="N47" s="58"/>
      <c r="O47" s="102">
        <f>N47*E47*F47*H47*J47*$O$8</f>
        <v>0</v>
      </c>
      <c r="P47" s="65">
        <v>50</v>
      </c>
      <c r="Q47" s="102">
        <f>P47*E47*F47*H47*J47*$Q$8</f>
        <v>1514240</v>
      </c>
      <c r="R47" s="58"/>
      <c r="S47" s="102">
        <f>R47*E47*F47*H47*J47*$S$8</f>
        <v>0</v>
      </c>
      <c r="T47" s="58"/>
      <c r="U47" s="102">
        <f>SUM(T47*E47*F47*H47*J47*$U$8)</f>
        <v>0</v>
      </c>
      <c r="V47" s="58"/>
      <c r="W47" s="103">
        <f>SUM(V47*E47*F47*H47*J47*$W$8)</f>
        <v>0</v>
      </c>
      <c r="X47" s="58"/>
      <c r="Y47" s="102">
        <f>SUM(X47*E47*F47*H47*J47*$Y$8)</f>
        <v>0</v>
      </c>
      <c r="Z47" s="58"/>
      <c r="AA47" s="102">
        <f>SUM(Z47*E47*F47*H47*J47*$AA$8)</f>
        <v>0</v>
      </c>
      <c r="AB47" s="58"/>
      <c r="AC47" s="102">
        <f>SUM(AB47*E47*F47*H47*J47*$AC$8)</f>
        <v>0</v>
      </c>
      <c r="AD47" s="58"/>
      <c r="AE47" s="102">
        <f>SUM(AD47*E47*F47*H47*K47*$AE$8)</f>
        <v>0</v>
      </c>
      <c r="AF47" s="58"/>
      <c r="AG47" s="102">
        <f>SUM(AF47*E47*F47*H47*K47*$AG$8)</f>
        <v>0</v>
      </c>
      <c r="AH47" s="58"/>
      <c r="AI47" s="102">
        <f>SUM(AH47*E47*F47*H47*J47*$AI$8)</f>
        <v>0</v>
      </c>
      <c r="AJ47" s="103"/>
      <c r="AK47" s="103">
        <f>SUM(AJ47*E47*F47*H47*J47*$AK$8)</f>
        <v>0</v>
      </c>
      <c r="AL47" s="58"/>
      <c r="AM47" s="102">
        <f>SUM(AL47*E47*F47*H47*J47*$AM$8)</f>
        <v>0</v>
      </c>
      <c r="AN47" s="58"/>
      <c r="AO47" s="102">
        <f>SUM(AN47*E47*F47*H47*J47*$AO$8)</f>
        <v>0</v>
      </c>
      <c r="AP47" s="58"/>
      <c r="AQ47" s="102">
        <f>SUM(E47*F47*H47*J47*AP47*$AQ$8)</f>
        <v>0</v>
      </c>
      <c r="AR47" s="58"/>
      <c r="AS47" s="102">
        <f>SUM(AR47*E47*F47*H47*J47*$AS$8)</f>
        <v>0</v>
      </c>
      <c r="AT47" s="58"/>
      <c r="AU47" s="102">
        <f>SUM(AT47*E47*F47*H47*J47*$AU$8)</f>
        <v>0</v>
      </c>
      <c r="AV47" s="58"/>
      <c r="AW47" s="102">
        <f>SUM(AV47*E47*F47*H47*J47*$AW$8)</f>
        <v>0</v>
      </c>
      <c r="AX47" s="58"/>
      <c r="AY47" s="102">
        <f>SUM(AX47*E47*F47*H47*J47*$AY$8)</f>
        <v>0</v>
      </c>
      <c r="AZ47" s="58"/>
      <c r="BA47" s="102">
        <f>SUM(AZ47*E47*F47*H47*J47*$BA$8)</f>
        <v>0</v>
      </c>
      <c r="BB47" s="58"/>
      <c r="BC47" s="102">
        <f>SUM(BB47*E47*F47*H47*J47*$BC$8)</f>
        <v>0</v>
      </c>
      <c r="BD47" s="58"/>
      <c r="BE47" s="102">
        <f>SUM(BD47*E47*F47*H47*J47*$BE$8)</f>
        <v>0</v>
      </c>
      <c r="BF47" s="58"/>
      <c r="BG47" s="102">
        <f>BF47*E47*F47*H47*J47*$BG$8</f>
        <v>0</v>
      </c>
      <c r="BH47" s="58"/>
      <c r="BI47" s="102">
        <f>BH47*E47*F47*H47*J47*$BI$8</f>
        <v>0</v>
      </c>
      <c r="BJ47" s="58"/>
      <c r="BK47" s="102">
        <f>BJ47*E47*F47*H47*J47*$BK$8</f>
        <v>0</v>
      </c>
      <c r="BL47" s="58"/>
      <c r="BM47" s="102">
        <f>SUM(BL47*E47*F47*H47*J47*$BM$8)</f>
        <v>0</v>
      </c>
      <c r="BN47" s="58"/>
      <c r="BO47" s="102">
        <f>SUM(BN47*E47*F47*H47*J47*$BO$8)</f>
        <v>0</v>
      </c>
      <c r="BP47" s="58"/>
      <c r="BQ47" s="102">
        <f>SUM(BP47*E47*F47*H47*J47*$BQ$8)</f>
        <v>0</v>
      </c>
      <c r="BR47" s="58"/>
      <c r="BS47" s="102">
        <f>SUM(BR47*E47*F47*H47*J47*$BS$8)</f>
        <v>0</v>
      </c>
      <c r="BT47" s="58"/>
      <c r="BU47" s="102">
        <f>SUM(BT47*E47*F47*H47*J47*$BU$8)</f>
        <v>0</v>
      </c>
      <c r="BV47" s="58"/>
      <c r="BW47" s="102">
        <f>BV47*E47*F47*H47*J47*$BW$8</f>
        <v>0</v>
      </c>
      <c r="BX47" s="58"/>
      <c r="BY47" s="102">
        <f>SUM(BX47*E47*F47*H47*J47*$BY$8)</f>
        <v>0</v>
      </c>
      <c r="BZ47" s="58"/>
      <c r="CA47" s="102">
        <f>SUM(BZ47*E47*F47*H47*J47*$CA$8)</f>
        <v>0</v>
      </c>
      <c r="CB47" s="58"/>
      <c r="CC47" s="102">
        <f>SUM(CB47*E47*F47*H47*J47*$CC$8)</f>
        <v>0</v>
      </c>
      <c r="CD47" s="58"/>
      <c r="CE47" s="102">
        <f>SUM(CD47*E47*F47*H47*J47*$CE$8)</f>
        <v>0</v>
      </c>
      <c r="CF47" s="58"/>
      <c r="CG47" s="102">
        <f>CF47*E47*F47*H47*J47*$CG$8</f>
        <v>0</v>
      </c>
      <c r="CH47" s="87"/>
      <c r="CI47" s="102">
        <f>SUM(CH47*E47*F47*H47*J47*$CI$8)</f>
        <v>0</v>
      </c>
      <c r="CJ47" s="58"/>
      <c r="CK47" s="102">
        <f>SUM(CJ47*E47*F47*H47*K47*$CK$8)</f>
        <v>0</v>
      </c>
      <c r="CL47" s="58"/>
      <c r="CM47" s="102">
        <f>SUM(CL47*E47*F47*H47*K47*$CM$8)</f>
        <v>0</v>
      </c>
      <c r="CN47" s="58"/>
      <c r="CO47" s="102">
        <f>SUM(CN47*E47*F47*H47*K47*$CO$8)</f>
        <v>0</v>
      </c>
      <c r="CP47" s="58"/>
      <c r="CQ47" s="102">
        <f>SUM(CP47*E47*F47*H47*K47*$CQ$8)</f>
        <v>0</v>
      </c>
      <c r="CR47" s="58"/>
      <c r="CS47" s="102">
        <f>SUM(CR47*E47*F47*H47*K47*$CS$8)</f>
        <v>0</v>
      </c>
      <c r="CT47" s="58"/>
      <c r="CU47" s="102">
        <f>SUM(CT47*E47*F47*H47*K47*$CU$8)</f>
        <v>0</v>
      </c>
      <c r="CV47" s="58"/>
      <c r="CW47" s="102">
        <f>SUM(CV47*E47*F47*H47*K47*$CW$8)</f>
        <v>0</v>
      </c>
      <c r="CX47" s="58"/>
      <c r="CY47" s="102">
        <f>SUM(CX47*E47*F47*H47*K47*$CY$8)</f>
        <v>0</v>
      </c>
      <c r="CZ47" s="58"/>
      <c r="DA47" s="102">
        <f>SUM(CZ47*E47*F47*H47*K47*$DA$8)</f>
        <v>0</v>
      </c>
      <c r="DB47" s="58"/>
      <c r="DC47" s="102">
        <f>SUM(DB47*E47*F47*H47*K47*$DC$8)</f>
        <v>0</v>
      </c>
      <c r="DD47" s="58"/>
      <c r="DE47" s="102">
        <f>SUM(DD47*E47*F47*H47*K47*$DE$8)</f>
        <v>0</v>
      </c>
      <c r="DF47" s="58"/>
      <c r="DG47" s="102">
        <f>SUM(DF47*E47*F47*H47*K47*$DG$8)</f>
        <v>0</v>
      </c>
      <c r="DH47" s="58"/>
      <c r="DI47" s="102">
        <f>SUM(DH47*E47*F47*H47*K47*$DI$8)</f>
        <v>0</v>
      </c>
      <c r="DJ47" s="58"/>
      <c r="DK47" s="102">
        <f>SUM(DJ47*E47*F47*H47*K47*$DK$8)</f>
        <v>0</v>
      </c>
      <c r="DL47" s="58"/>
      <c r="DM47" s="102">
        <f>SUM(DL47*E47*F47*H47*K47*$DM$8)</f>
        <v>0</v>
      </c>
      <c r="DN47" s="58"/>
      <c r="DO47" s="102">
        <f>DN47*E47*F47*H47*K47*$DO$8</f>
        <v>0</v>
      </c>
      <c r="DP47" s="58"/>
      <c r="DQ47" s="102">
        <f>SUM(DP47*E47*F47*H47*K47*$DQ$8)</f>
        <v>0</v>
      </c>
      <c r="DR47" s="58"/>
      <c r="DS47" s="102">
        <f>SUM(DR47*E47*F47*H47*K47*$DS$8)</f>
        <v>0</v>
      </c>
      <c r="DT47" s="58"/>
      <c r="DU47" s="102">
        <f>SUM(DT47*E47*F47*H47*L47*$DU$8)</f>
        <v>0</v>
      </c>
      <c r="DV47" s="66"/>
      <c r="DW47" s="102">
        <f>SUM(DV47*E47*F47*H47*M47*$DW$8)</f>
        <v>0</v>
      </c>
      <c r="DX47" s="53"/>
      <c r="DY47" s="102">
        <f>SUM(DX47*E47*F47*H47*J47*$DY$8)</f>
        <v>0</v>
      </c>
      <c r="DZ47" s="58"/>
      <c r="EA47" s="104">
        <f>SUM(DZ47*E47*F47*H47*J47*$EA$8)</f>
        <v>0</v>
      </c>
      <c r="EB47" s="58"/>
      <c r="EC47" s="102">
        <f>SUM(EB47*E47*F47*H47*J47*$EC$8)</f>
        <v>0</v>
      </c>
      <c r="ED47" s="58"/>
      <c r="EE47" s="102">
        <f>SUM(ED47*E47*F47*H47*J47*$EE$8)</f>
        <v>0</v>
      </c>
      <c r="EF47" s="58"/>
      <c r="EG47" s="102">
        <f>EF47*E47*F47*H47*J47*$EG$8</f>
        <v>0</v>
      </c>
      <c r="EH47" s="58"/>
      <c r="EI47" s="102">
        <f>EH47*E47*F47*H47*J47*$EI$8</f>
        <v>0</v>
      </c>
      <c r="EJ47" s="103"/>
      <c r="EK47" s="102"/>
      <c r="EL47" s="60">
        <f>SUM(N47,X47,P47,R47,Z47,T47,V47,AB47,AD47,AF47,AH47,AJ47,AP47,AR47,AT47,AN47,CJ47,CP47,CT47,BX47,BZ47,CZ47,DB47,DD47,DF47,DH47,DJ47,DL47,AV47,AL47,AX47,AZ47,BB47,BD47,BF47,BH47,BJ47,BL47,BN47,BP47,BR47,EB47,ED47,DX47,DZ47,BT47,BV47,CR47,CL47,CN47,CV47,CX47,CB47,CD47,CF47,CH47,DN47,DP47,DR47,DT47,DV47,EF47,EH47,EJ47)</f>
        <v>50</v>
      </c>
      <c r="EM47" s="60">
        <f>SUM(O47,Y47,Q47,S47,AA47,U47,W47,AC47,AE47,AG47,AI47,AK47,AQ47,AS47,AU47,AO47,CK47,CQ47,CU47,BY47,CA47,DA47,DC47,DE47,DG47,DI47,DK47,DM47,AW47,AM47,AY47,BA47,BC47,BE47,BG47,BI47,BK47,BM47,BO47,BQ47,BS47,EC47,EE47,DY47,EA47,BU47,BW47,CS47,CM47,CO47,CW47,CY47,CC47,CE47,CG47,CI47,DO47,DQ47,DS47,DU47,DW47,EG47,EI47,EK47)</f>
        <v>1514240</v>
      </c>
      <c r="EN47" s="105">
        <f>EL47*H47</f>
        <v>50</v>
      </c>
      <c r="EQ47" s="201"/>
      <c r="ER47" s="201"/>
      <c r="ES47" s="201"/>
      <c r="ET47" s="201"/>
      <c r="EU47" s="201"/>
      <c r="EV47" s="201"/>
      <c r="EW47" s="201"/>
      <c r="EX47" s="201"/>
      <c r="EY47" s="201"/>
      <c r="EZ47" s="201"/>
      <c r="FA47" s="201"/>
      <c r="FB47" s="201"/>
      <c r="FC47" s="201"/>
      <c r="FD47" s="201"/>
      <c r="FE47" s="201"/>
      <c r="FF47" s="201"/>
      <c r="FG47" s="201"/>
      <c r="FH47" s="201"/>
      <c r="FI47" s="201"/>
      <c r="FJ47" s="201"/>
      <c r="FK47" s="201"/>
      <c r="FL47" s="201"/>
      <c r="FM47" s="201"/>
      <c r="FN47" s="201"/>
      <c r="FO47" s="201"/>
      <c r="FP47" s="201"/>
      <c r="FQ47" s="201"/>
      <c r="FR47" s="201"/>
      <c r="FS47" s="201"/>
      <c r="FT47" s="201"/>
      <c r="FU47" s="201"/>
      <c r="FV47" s="201"/>
      <c r="FW47" s="201"/>
      <c r="FX47" s="201"/>
      <c r="FY47" s="201"/>
      <c r="FZ47" s="201"/>
      <c r="GA47" s="201"/>
      <c r="GB47" s="201"/>
      <c r="GC47" s="201"/>
      <c r="GD47" s="201"/>
      <c r="GE47" s="201"/>
      <c r="GF47" s="201"/>
      <c r="GG47" s="201"/>
      <c r="GH47" s="201"/>
      <c r="GI47" s="201"/>
      <c r="GJ47" s="201"/>
      <c r="GK47" s="201"/>
      <c r="GL47" s="201"/>
      <c r="GM47" s="201"/>
      <c r="GN47" s="201"/>
      <c r="GO47" s="201"/>
      <c r="GP47" s="201"/>
      <c r="GQ47" s="201"/>
      <c r="GR47" s="201"/>
      <c r="GS47" s="201"/>
      <c r="GT47" s="201"/>
      <c r="GU47" s="201"/>
      <c r="GV47" s="201"/>
      <c r="GW47" s="201"/>
      <c r="GX47" s="201"/>
      <c r="GY47" s="201"/>
      <c r="GZ47" s="201"/>
      <c r="HA47" s="201"/>
      <c r="HB47" s="201"/>
      <c r="HC47" s="201"/>
      <c r="HD47" s="201"/>
      <c r="HE47" s="201"/>
      <c r="HF47" s="201"/>
      <c r="HG47" s="201"/>
      <c r="HH47" s="201"/>
      <c r="HI47" s="201"/>
      <c r="HJ47" s="201"/>
      <c r="HK47" s="201"/>
      <c r="HL47" s="201"/>
      <c r="HM47" s="201"/>
      <c r="HN47" s="201"/>
      <c r="HO47" s="201"/>
      <c r="HP47" s="201"/>
      <c r="HQ47" s="201"/>
      <c r="HR47" s="201"/>
      <c r="HS47" s="201"/>
      <c r="HT47" s="201"/>
      <c r="HU47" s="201"/>
      <c r="HV47" s="201"/>
      <c r="HW47" s="201"/>
      <c r="HX47" s="201"/>
      <c r="HY47" s="201"/>
      <c r="HZ47" s="201"/>
      <c r="IA47" s="201"/>
      <c r="IB47" s="201"/>
      <c r="IC47" s="201"/>
      <c r="ID47" s="201"/>
      <c r="IE47" s="201"/>
      <c r="IF47" s="201"/>
      <c r="IG47" s="201"/>
      <c r="IH47" s="201"/>
      <c r="II47" s="201"/>
      <c r="IJ47" s="201"/>
      <c r="IK47" s="201"/>
      <c r="IL47" s="201"/>
      <c r="IM47" s="201"/>
      <c r="IN47" s="201"/>
      <c r="IO47" s="201"/>
      <c r="IP47" s="201"/>
      <c r="IQ47" s="201"/>
      <c r="IR47" s="201"/>
      <c r="IS47" s="201"/>
      <c r="IT47" s="201"/>
      <c r="IU47" s="201"/>
      <c r="IV47" s="201"/>
      <c r="IW47" s="201"/>
      <c r="IX47" s="201"/>
      <c r="IY47" s="201"/>
      <c r="IZ47" s="201"/>
      <c r="JA47" s="201"/>
      <c r="JB47" s="201"/>
      <c r="JC47" s="201"/>
      <c r="JD47" s="201"/>
      <c r="JE47" s="201"/>
    </row>
    <row r="48" spans="1:265" s="80" customFormat="1" x14ac:dyDescent="0.25">
      <c r="A48" s="91">
        <v>11</v>
      </c>
      <c r="B48" s="92"/>
      <c r="C48" s="72"/>
      <c r="D48" s="34" t="s">
        <v>225</v>
      </c>
      <c r="E48" s="48">
        <v>13520</v>
      </c>
      <c r="F48" s="85">
        <v>1.49</v>
      </c>
      <c r="G48" s="85"/>
      <c r="H48" s="36">
        <v>1</v>
      </c>
      <c r="I48" s="75"/>
      <c r="J48" s="93"/>
      <c r="K48" s="93"/>
      <c r="L48" s="93"/>
      <c r="M48" s="77">
        <v>2.57</v>
      </c>
      <c r="N48" s="43">
        <f>SUM(N49:N50)</f>
        <v>0</v>
      </c>
      <c r="O48" s="43">
        <f t="shared" ref="O48:BZ48" si="23">SUM(O49:O50)</f>
        <v>0</v>
      </c>
      <c r="P48" s="43">
        <f t="shared" si="23"/>
        <v>0</v>
      </c>
      <c r="Q48" s="43">
        <f t="shared" si="23"/>
        <v>0</v>
      </c>
      <c r="R48" s="43">
        <f t="shared" si="23"/>
        <v>0</v>
      </c>
      <c r="S48" s="43">
        <f t="shared" si="23"/>
        <v>0</v>
      </c>
      <c r="T48" s="43">
        <f t="shared" si="23"/>
        <v>0</v>
      </c>
      <c r="U48" s="43">
        <f t="shared" si="23"/>
        <v>0</v>
      </c>
      <c r="V48" s="43">
        <f t="shared" si="23"/>
        <v>0</v>
      </c>
      <c r="W48" s="43">
        <f t="shared" si="23"/>
        <v>0</v>
      </c>
      <c r="X48" s="43">
        <f t="shared" si="23"/>
        <v>0</v>
      </c>
      <c r="Y48" s="43">
        <f t="shared" si="23"/>
        <v>0</v>
      </c>
      <c r="Z48" s="43">
        <f t="shared" si="23"/>
        <v>0</v>
      </c>
      <c r="AA48" s="43">
        <f t="shared" si="23"/>
        <v>0</v>
      </c>
      <c r="AB48" s="43">
        <f t="shared" si="23"/>
        <v>0</v>
      </c>
      <c r="AC48" s="43">
        <f t="shared" si="23"/>
        <v>0</v>
      </c>
      <c r="AD48" s="43">
        <f t="shared" si="23"/>
        <v>0</v>
      </c>
      <c r="AE48" s="43">
        <f t="shared" si="23"/>
        <v>0</v>
      </c>
      <c r="AF48" s="43">
        <f t="shared" si="23"/>
        <v>0</v>
      </c>
      <c r="AG48" s="43">
        <f t="shared" si="23"/>
        <v>0</v>
      </c>
      <c r="AH48" s="43">
        <f t="shared" si="23"/>
        <v>0</v>
      </c>
      <c r="AI48" s="43">
        <f t="shared" si="23"/>
        <v>0</v>
      </c>
      <c r="AJ48" s="43">
        <f t="shared" si="23"/>
        <v>0</v>
      </c>
      <c r="AK48" s="43">
        <f t="shared" si="23"/>
        <v>0</v>
      </c>
      <c r="AL48" s="43">
        <f t="shared" si="23"/>
        <v>44</v>
      </c>
      <c r="AM48" s="43">
        <f t="shared" si="23"/>
        <v>1172021.76</v>
      </c>
      <c r="AN48" s="43">
        <f t="shared" si="23"/>
        <v>0</v>
      </c>
      <c r="AO48" s="43">
        <f t="shared" si="23"/>
        <v>0</v>
      </c>
      <c r="AP48" s="43">
        <f t="shared" si="23"/>
        <v>0</v>
      </c>
      <c r="AQ48" s="43">
        <f t="shared" si="23"/>
        <v>0</v>
      </c>
      <c r="AR48" s="43">
        <f t="shared" si="23"/>
        <v>0</v>
      </c>
      <c r="AS48" s="43">
        <f t="shared" si="23"/>
        <v>0</v>
      </c>
      <c r="AT48" s="43">
        <f t="shared" si="23"/>
        <v>0</v>
      </c>
      <c r="AU48" s="43">
        <f t="shared" si="23"/>
        <v>0</v>
      </c>
      <c r="AV48" s="43">
        <f t="shared" si="23"/>
        <v>0</v>
      </c>
      <c r="AW48" s="43">
        <f t="shared" si="23"/>
        <v>0</v>
      </c>
      <c r="AX48" s="43">
        <f t="shared" si="23"/>
        <v>0</v>
      </c>
      <c r="AY48" s="43">
        <f t="shared" si="23"/>
        <v>0</v>
      </c>
      <c r="AZ48" s="43">
        <f t="shared" si="23"/>
        <v>0</v>
      </c>
      <c r="BA48" s="43">
        <f t="shared" si="23"/>
        <v>0</v>
      </c>
      <c r="BB48" s="43">
        <f t="shared" si="23"/>
        <v>0</v>
      </c>
      <c r="BC48" s="43">
        <f t="shared" si="23"/>
        <v>0</v>
      </c>
      <c r="BD48" s="43">
        <f t="shared" si="23"/>
        <v>0</v>
      </c>
      <c r="BE48" s="43">
        <f t="shared" si="23"/>
        <v>0</v>
      </c>
      <c r="BF48" s="43">
        <f t="shared" si="23"/>
        <v>0</v>
      </c>
      <c r="BG48" s="43">
        <f t="shared" si="23"/>
        <v>0</v>
      </c>
      <c r="BH48" s="43">
        <f t="shared" si="23"/>
        <v>0</v>
      </c>
      <c r="BI48" s="43">
        <f t="shared" si="23"/>
        <v>0</v>
      </c>
      <c r="BJ48" s="43">
        <f t="shared" si="23"/>
        <v>0</v>
      </c>
      <c r="BK48" s="43">
        <f t="shared" si="23"/>
        <v>0</v>
      </c>
      <c r="BL48" s="43">
        <f t="shared" si="23"/>
        <v>0</v>
      </c>
      <c r="BM48" s="43">
        <f t="shared" si="23"/>
        <v>0</v>
      </c>
      <c r="BN48" s="43">
        <f t="shared" si="23"/>
        <v>12</v>
      </c>
      <c r="BO48" s="43">
        <f t="shared" si="23"/>
        <v>328590.07999999996</v>
      </c>
      <c r="BP48" s="43">
        <f t="shared" si="23"/>
        <v>0</v>
      </c>
      <c r="BQ48" s="43">
        <f t="shared" si="23"/>
        <v>0</v>
      </c>
      <c r="BR48" s="43">
        <f t="shared" si="23"/>
        <v>0</v>
      </c>
      <c r="BS48" s="43">
        <f t="shared" si="23"/>
        <v>0</v>
      </c>
      <c r="BT48" s="43">
        <f t="shared" si="23"/>
        <v>0</v>
      </c>
      <c r="BU48" s="43">
        <f t="shared" si="23"/>
        <v>0</v>
      </c>
      <c r="BV48" s="43">
        <f t="shared" si="23"/>
        <v>0</v>
      </c>
      <c r="BW48" s="43">
        <f t="shared" si="23"/>
        <v>0</v>
      </c>
      <c r="BX48" s="43">
        <f t="shared" si="23"/>
        <v>0</v>
      </c>
      <c r="BY48" s="43">
        <f t="shared" si="23"/>
        <v>0</v>
      </c>
      <c r="BZ48" s="43">
        <f t="shared" si="23"/>
        <v>0</v>
      </c>
      <c r="CA48" s="43">
        <f t="shared" ref="CA48:EM48" si="24">SUM(CA49:CA50)</f>
        <v>0</v>
      </c>
      <c r="CB48" s="43">
        <f t="shared" si="24"/>
        <v>0</v>
      </c>
      <c r="CC48" s="43">
        <f t="shared" si="24"/>
        <v>0</v>
      </c>
      <c r="CD48" s="43">
        <f t="shared" si="24"/>
        <v>0</v>
      </c>
      <c r="CE48" s="43">
        <f t="shared" si="24"/>
        <v>0</v>
      </c>
      <c r="CF48" s="43">
        <f t="shared" si="24"/>
        <v>0</v>
      </c>
      <c r="CG48" s="43">
        <f t="shared" si="24"/>
        <v>0</v>
      </c>
      <c r="CH48" s="43">
        <f t="shared" si="24"/>
        <v>0</v>
      </c>
      <c r="CI48" s="43">
        <f t="shared" si="24"/>
        <v>0</v>
      </c>
      <c r="CJ48" s="43">
        <f t="shared" si="24"/>
        <v>0</v>
      </c>
      <c r="CK48" s="43">
        <f t="shared" si="24"/>
        <v>0</v>
      </c>
      <c r="CL48" s="43">
        <f t="shared" si="24"/>
        <v>0</v>
      </c>
      <c r="CM48" s="43">
        <f t="shared" si="24"/>
        <v>0</v>
      </c>
      <c r="CN48" s="43">
        <f t="shared" si="24"/>
        <v>0</v>
      </c>
      <c r="CO48" s="43">
        <f t="shared" si="24"/>
        <v>0</v>
      </c>
      <c r="CP48" s="43">
        <f t="shared" si="24"/>
        <v>0</v>
      </c>
      <c r="CQ48" s="43">
        <f t="shared" si="24"/>
        <v>0</v>
      </c>
      <c r="CR48" s="43">
        <f t="shared" si="24"/>
        <v>5</v>
      </c>
      <c r="CS48" s="43">
        <f t="shared" si="24"/>
        <v>154452.47999999998</v>
      </c>
      <c r="CT48" s="43">
        <f t="shared" si="24"/>
        <v>0</v>
      </c>
      <c r="CU48" s="43">
        <f t="shared" si="24"/>
        <v>0</v>
      </c>
      <c r="CV48" s="43">
        <f t="shared" si="24"/>
        <v>0</v>
      </c>
      <c r="CW48" s="43">
        <f t="shared" si="24"/>
        <v>0</v>
      </c>
      <c r="CX48" s="43">
        <f t="shared" si="24"/>
        <v>0</v>
      </c>
      <c r="CY48" s="43">
        <f t="shared" si="24"/>
        <v>0</v>
      </c>
      <c r="CZ48" s="43">
        <f t="shared" si="24"/>
        <v>26</v>
      </c>
      <c r="DA48" s="43">
        <f t="shared" si="24"/>
        <v>803152.89599999995</v>
      </c>
      <c r="DB48" s="43">
        <f t="shared" si="24"/>
        <v>0</v>
      </c>
      <c r="DC48" s="43">
        <f t="shared" si="24"/>
        <v>0</v>
      </c>
      <c r="DD48" s="43">
        <f t="shared" si="24"/>
        <v>0</v>
      </c>
      <c r="DE48" s="43">
        <f t="shared" si="24"/>
        <v>0</v>
      </c>
      <c r="DF48" s="43">
        <f t="shared" si="24"/>
        <v>0</v>
      </c>
      <c r="DG48" s="43">
        <f t="shared" si="24"/>
        <v>0</v>
      </c>
      <c r="DH48" s="43">
        <f t="shared" si="24"/>
        <v>3</v>
      </c>
      <c r="DI48" s="43">
        <f t="shared" si="24"/>
        <v>92671.488000000012</v>
      </c>
      <c r="DJ48" s="43">
        <f t="shared" si="24"/>
        <v>0</v>
      </c>
      <c r="DK48" s="43">
        <f t="shared" si="24"/>
        <v>0</v>
      </c>
      <c r="DL48" s="43">
        <f t="shared" si="24"/>
        <v>0</v>
      </c>
      <c r="DM48" s="43">
        <f t="shared" si="24"/>
        <v>0</v>
      </c>
      <c r="DN48" s="43">
        <f t="shared" si="24"/>
        <v>0</v>
      </c>
      <c r="DO48" s="43">
        <f t="shared" si="24"/>
        <v>0</v>
      </c>
      <c r="DP48" s="43">
        <f t="shared" si="24"/>
        <v>0</v>
      </c>
      <c r="DQ48" s="43">
        <f t="shared" si="24"/>
        <v>0</v>
      </c>
      <c r="DR48" s="43">
        <f t="shared" si="24"/>
        <v>0</v>
      </c>
      <c r="DS48" s="43">
        <f t="shared" si="24"/>
        <v>0</v>
      </c>
      <c r="DT48" s="43">
        <f t="shared" si="24"/>
        <v>0</v>
      </c>
      <c r="DU48" s="43">
        <f t="shared" si="24"/>
        <v>0</v>
      </c>
      <c r="DV48" s="43">
        <f t="shared" si="24"/>
        <v>0</v>
      </c>
      <c r="DW48" s="43">
        <f t="shared" si="24"/>
        <v>0</v>
      </c>
      <c r="DX48" s="43">
        <f t="shared" si="24"/>
        <v>0</v>
      </c>
      <c r="DY48" s="43">
        <f t="shared" si="24"/>
        <v>0</v>
      </c>
      <c r="DZ48" s="43">
        <f t="shared" si="24"/>
        <v>0</v>
      </c>
      <c r="EA48" s="43">
        <f t="shared" si="24"/>
        <v>0</v>
      </c>
      <c r="EB48" s="43">
        <f t="shared" si="24"/>
        <v>0</v>
      </c>
      <c r="EC48" s="43">
        <f t="shared" si="24"/>
        <v>0</v>
      </c>
      <c r="ED48" s="43">
        <f t="shared" si="24"/>
        <v>0</v>
      </c>
      <c r="EE48" s="43">
        <f t="shared" si="24"/>
        <v>0</v>
      </c>
      <c r="EF48" s="43">
        <f t="shared" si="24"/>
        <v>0</v>
      </c>
      <c r="EG48" s="43">
        <f t="shared" si="24"/>
        <v>0</v>
      </c>
      <c r="EH48" s="43">
        <f t="shared" si="24"/>
        <v>0</v>
      </c>
      <c r="EI48" s="43">
        <f t="shared" si="24"/>
        <v>0</v>
      </c>
      <c r="EJ48" s="43"/>
      <c r="EK48" s="43"/>
      <c r="EL48" s="43">
        <f t="shared" si="24"/>
        <v>90</v>
      </c>
      <c r="EM48" s="43">
        <f t="shared" si="24"/>
        <v>2550888.7039999999</v>
      </c>
      <c r="EN48" s="42">
        <f>EM48/EL48</f>
        <v>28343.207822222223</v>
      </c>
      <c r="EQ48" s="200"/>
      <c r="ER48" s="200"/>
      <c r="ES48" s="200"/>
      <c r="ET48" s="200"/>
      <c r="EU48" s="200"/>
      <c r="EV48" s="200"/>
      <c r="EW48" s="200"/>
      <c r="EX48" s="200"/>
      <c r="EY48" s="200"/>
      <c r="EZ48" s="200"/>
      <c r="FA48" s="200"/>
      <c r="FB48" s="200"/>
      <c r="FC48" s="200"/>
      <c r="FD48" s="200"/>
      <c r="FE48" s="200"/>
      <c r="FF48" s="200"/>
      <c r="FG48" s="200"/>
      <c r="FH48" s="200"/>
      <c r="FI48" s="200"/>
      <c r="FJ48" s="200"/>
      <c r="FK48" s="200"/>
      <c r="FL48" s="200"/>
      <c r="FM48" s="200"/>
      <c r="FN48" s="200"/>
      <c r="FO48" s="200"/>
      <c r="FP48" s="200"/>
      <c r="FQ48" s="200"/>
      <c r="FR48" s="200"/>
      <c r="FS48" s="200"/>
      <c r="FT48" s="200"/>
      <c r="FU48" s="200"/>
      <c r="FV48" s="200"/>
      <c r="FW48" s="200"/>
      <c r="FX48" s="200"/>
      <c r="FY48" s="200"/>
      <c r="FZ48" s="200"/>
      <c r="GA48" s="200"/>
      <c r="GB48" s="200"/>
      <c r="GC48" s="200"/>
      <c r="GD48" s="200"/>
      <c r="GE48" s="200"/>
      <c r="GF48" s="200"/>
      <c r="GG48" s="200"/>
      <c r="GH48" s="200"/>
      <c r="GI48" s="200"/>
      <c r="GJ48" s="200"/>
      <c r="GK48" s="200"/>
      <c r="GL48" s="200"/>
      <c r="GM48" s="200"/>
      <c r="GN48" s="200"/>
      <c r="GO48" s="200"/>
      <c r="GP48" s="200"/>
      <c r="GQ48" s="200"/>
      <c r="GR48" s="200"/>
      <c r="GS48" s="200"/>
      <c r="GT48" s="200"/>
      <c r="GU48" s="200"/>
      <c r="GV48" s="200"/>
      <c r="GW48" s="200"/>
      <c r="GX48" s="200"/>
      <c r="GY48" s="200"/>
      <c r="GZ48" s="200"/>
      <c r="HA48" s="200"/>
      <c r="HB48" s="200"/>
      <c r="HC48" s="200"/>
      <c r="HD48" s="200"/>
      <c r="HE48" s="200"/>
      <c r="HF48" s="200"/>
      <c r="HG48" s="200"/>
      <c r="HH48" s="200"/>
      <c r="HI48" s="200"/>
      <c r="HJ48" s="200"/>
      <c r="HK48" s="200"/>
      <c r="HL48" s="200"/>
      <c r="HM48" s="200"/>
      <c r="HN48" s="200"/>
      <c r="HO48" s="200"/>
      <c r="HP48" s="200"/>
      <c r="HQ48" s="200"/>
      <c r="HR48" s="200"/>
      <c r="HS48" s="200"/>
      <c r="HT48" s="200"/>
      <c r="HU48" s="200"/>
      <c r="HV48" s="200"/>
      <c r="HW48" s="200"/>
      <c r="HX48" s="200"/>
      <c r="HY48" s="200"/>
      <c r="HZ48" s="200"/>
      <c r="IA48" s="200"/>
      <c r="IB48" s="200"/>
      <c r="IC48" s="200"/>
      <c r="ID48" s="200"/>
      <c r="IE48" s="200"/>
      <c r="IF48" s="200"/>
      <c r="IG48" s="200"/>
      <c r="IH48" s="200"/>
      <c r="II48" s="200"/>
      <c r="IJ48" s="200"/>
      <c r="IK48" s="200"/>
      <c r="IL48" s="200"/>
      <c r="IM48" s="200"/>
      <c r="IN48" s="200"/>
      <c r="IO48" s="200"/>
      <c r="IP48" s="200"/>
      <c r="IQ48" s="200"/>
      <c r="IR48" s="200"/>
      <c r="IS48" s="200"/>
      <c r="IT48" s="200"/>
      <c r="IU48" s="200"/>
      <c r="IV48" s="200"/>
      <c r="IW48" s="200"/>
      <c r="IX48" s="200"/>
      <c r="IY48" s="200"/>
      <c r="IZ48" s="200"/>
      <c r="JA48" s="200"/>
      <c r="JB48" s="200"/>
      <c r="JC48" s="200"/>
      <c r="JD48" s="200"/>
      <c r="JE48" s="200"/>
    </row>
    <row r="49" spans="1:265" x14ac:dyDescent="0.25">
      <c r="A49" s="44"/>
      <c r="B49" s="45">
        <v>24</v>
      </c>
      <c r="C49" s="46" t="s">
        <v>226</v>
      </c>
      <c r="D49" s="47" t="s">
        <v>227</v>
      </c>
      <c r="E49" s="48">
        <v>13520</v>
      </c>
      <c r="F49" s="49">
        <v>1.49</v>
      </c>
      <c r="G49" s="49"/>
      <c r="H49" s="50">
        <v>1</v>
      </c>
      <c r="I49" s="51"/>
      <c r="J49" s="48">
        <v>1.4</v>
      </c>
      <c r="K49" s="48">
        <v>1.68</v>
      </c>
      <c r="L49" s="48">
        <v>2.23</v>
      </c>
      <c r="M49" s="52">
        <v>2.57</v>
      </c>
      <c r="N49" s="53">
        <v>0</v>
      </c>
      <c r="O49" s="54">
        <f>N49*E49*F49*H49*J49*$O$8</f>
        <v>0</v>
      </c>
      <c r="P49" s="55"/>
      <c r="Q49" s="54">
        <f>P49*E49*F49*H49*J49*$Q$8</f>
        <v>0</v>
      </c>
      <c r="R49" s="53">
        <v>0</v>
      </c>
      <c r="S49" s="54">
        <f>R49*E49*F49*H49*J49*$S$8</f>
        <v>0</v>
      </c>
      <c r="T49" s="53">
        <v>0</v>
      </c>
      <c r="U49" s="54">
        <f>SUM(T49*E49*F49*H49*J49*$U$8)</f>
        <v>0</v>
      </c>
      <c r="V49" s="53"/>
      <c r="W49" s="53">
        <f>SUM(V49*E49*F49*H49*J49*$W$8)</f>
        <v>0</v>
      </c>
      <c r="X49" s="53"/>
      <c r="Y49" s="54">
        <f>SUM(X49*E49*F49*H49*J49*$Y$8)</f>
        <v>0</v>
      </c>
      <c r="Z49" s="53">
        <v>0</v>
      </c>
      <c r="AA49" s="54">
        <f>SUM(Z49*E49*F49*H49*J49*$AA$8)</f>
        <v>0</v>
      </c>
      <c r="AB49" s="53"/>
      <c r="AC49" s="54">
        <f>SUM(AB49*E49*F49*H49*J49*$AC$8)</f>
        <v>0</v>
      </c>
      <c r="AD49" s="53"/>
      <c r="AE49" s="54">
        <f>SUM(AD49*E49*F49*H49*K49*$AE$8)</f>
        <v>0</v>
      </c>
      <c r="AF49" s="53">
        <v>0</v>
      </c>
      <c r="AG49" s="54">
        <f>SUM(AF49*E49*F49*H49*K49*$AG$8)</f>
        <v>0</v>
      </c>
      <c r="AH49" s="53"/>
      <c r="AI49" s="54">
        <f>SUM(AH49*E49*F49*H49*J49*$AI$8)</f>
        <v>0</v>
      </c>
      <c r="AJ49" s="53"/>
      <c r="AK49" s="53">
        <f>SUM(AJ49*E49*F49*H49*J49*$AK$8)</f>
        <v>0</v>
      </c>
      <c r="AL49" s="53">
        <v>16</v>
      </c>
      <c r="AM49" s="54">
        <f>SUM(AL49*E49*F49*H49*J49*$AM$8)</f>
        <v>451243.51999999996</v>
      </c>
      <c r="AN49" s="53"/>
      <c r="AO49" s="54">
        <f>SUM(AN49*E49*F49*H49*J49*$AO$8)</f>
        <v>0</v>
      </c>
      <c r="AP49" s="53">
        <v>0</v>
      </c>
      <c r="AQ49" s="54">
        <f>SUM(E49*F49*H49*J49*AP49*$AQ$8)</f>
        <v>0</v>
      </c>
      <c r="AR49" s="53"/>
      <c r="AS49" s="54">
        <f>SUM(AR49*E49*F49*H49*J49*$AS$8)</f>
        <v>0</v>
      </c>
      <c r="AT49" s="53"/>
      <c r="AU49" s="54">
        <f>SUM(AT49*E49*F49*H49*J49*$AU$8)</f>
        <v>0</v>
      </c>
      <c r="AV49" s="53">
        <v>0</v>
      </c>
      <c r="AW49" s="54">
        <f>SUM(AV49*E49*F49*H49*J49*$AW$8)</f>
        <v>0</v>
      </c>
      <c r="AX49" s="53"/>
      <c r="AY49" s="54">
        <f>SUM(AX49*E49*F49*H49*J49*$AY$8)</f>
        <v>0</v>
      </c>
      <c r="AZ49" s="53"/>
      <c r="BA49" s="54">
        <f>SUM(AZ49*E49*F49*H49*J49*$BA$8)</f>
        <v>0</v>
      </c>
      <c r="BB49" s="53"/>
      <c r="BC49" s="54">
        <f>SUM(BB49*E49*F49*H49*J49*$BC$8)</f>
        <v>0</v>
      </c>
      <c r="BD49" s="53"/>
      <c r="BE49" s="54">
        <f>SUM(BD49*E49*F49*H49*J49*$BE$8)</f>
        <v>0</v>
      </c>
      <c r="BF49" s="53"/>
      <c r="BG49" s="54">
        <f>BF49*E49*F49*H49*J49*$BG$8</f>
        <v>0</v>
      </c>
      <c r="BH49" s="53"/>
      <c r="BI49" s="54">
        <f>BH49*E49*F49*H49*J49*$BI$8</f>
        <v>0</v>
      </c>
      <c r="BJ49" s="53"/>
      <c r="BK49" s="54">
        <f>BJ49*E49*F49*H49*J49*$BK$8</f>
        <v>0</v>
      </c>
      <c r="BL49" s="53"/>
      <c r="BM49" s="54">
        <f>SUM(BL49*E49*F49*H49*J49*$BM$8)</f>
        <v>0</v>
      </c>
      <c r="BN49" s="53">
        <v>8</v>
      </c>
      <c r="BO49" s="54">
        <f>SUM(BN49*E49*F49*H49*J49*$BO$8)</f>
        <v>225621.75999999998</v>
      </c>
      <c r="BP49" s="53"/>
      <c r="BQ49" s="54">
        <f>SUM(BP49*E49*F49*H49*J49*$BQ$8)</f>
        <v>0</v>
      </c>
      <c r="BR49" s="53"/>
      <c r="BS49" s="54">
        <f>SUM(BR49*E49*F49*H49*J49*$BS$8)</f>
        <v>0</v>
      </c>
      <c r="BT49" s="53"/>
      <c r="BU49" s="54">
        <f>SUM(BT49*E49*F49*H49*J49*$BU$8)</f>
        <v>0</v>
      </c>
      <c r="BV49" s="53"/>
      <c r="BW49" s="54">
        <f>BV49*E49*F49*H49*J49*$BW$8</f>
        <v>0</v>
      </c>
      <c r="BX49" s="53">
        <v>0</v>
      </c>
      <c r="BY49" s="54">
        <f>SUM(BX49*E49*F49*H49*J49*$BY$8)</f>
        <v>0</v>
      </c>
      <c r="BZ49" s="53">
        <v>0</v>
      </c>
      <c r="CA49" s="54">
        <f>SUM(BZ49*E49*F49*H49*J49*$CA$8)</f>
        <v>0</v>
      </c>
      <c r="CB49" s="53">
        <v>0</v>
      </c>
      <c r="CC49" s="54">
        <f>SUM(CB49*E49*F49*H49*J49*$CC$8)</f>
        <v>0</v>
      </c>
      <c r="CD49" s="53">
        <v>0</v>
      </c>
      <c r="CE49" s="54">
        <f>SUM(CD49*E49*F49*H49*J49*$CE$8)</f>
        <v>0</v>
      </c>
      <c r="CF49" s="53">
        <v>0</v>
      </c>
      <c r="CG49" s="54">
        <f>CF49*E49*F49*H49*J49*$CG$8</f>
        <v>0</v>
      </c>
      <c r="CH49" s="53"/>
      <c r="CI49" s="54">
        <f>SUM(CH49*E49*F49*H49*J49*$CI$8)</f>
        <v>0</v>
      </c>
      <c r="CJ49" s="53">
        <v>0</v>
      </c>
      <c r="CK49" s="54">
        <f>SUM(CJ49*E49*F49*H49*K49*$CK$8)</f>
        <v>0</v>
      </c>
      <c r="CL49" s="53">
        <v>0</v>
      </c>
      <c r="CM49" s="54">
        <f>SUM(CL49*E49*F49*H49*K49*$CM$8)</f>
        <v>0</v>
      </c>
      <c r="CN49" s="53">
        <v>0</v>
      </c>
      <c r="CO49" s="54">
        <f>SUM(CN49*E49*F49*H49*K49*$CO$8)</f>
        <v>0</v>
      </c>
      <c r="CP49" s="53">
        <v>0</v>
      </c>
      <c r="CQ49" s="54">
        <f>SUM(CP49*E49*F49*H49*K49*$CQ$8)</f>
        <v>0</v>
      </c>
      <c r="CR49" s="53"/>
      <c r="CS49" s="54">
        <f>SUM(CR49*E49*F49*H49*K49*$CS$8)</f>
        <v>0</v>
      </c>
      <c r="CT49" s="53"/>
      <c r="CU49" s="54">
        <f>SUM(CT49*E49*F49*H49*K49*$CU$8)</f>
        <v>0</v>
      </c>
      <c r="CV49" s="53"/>
      <c r="CW49" s="54">
        <f>SUM(CV49*E49*F49*H49*K49*$CW$8)</f>
        <v>0</v>
      </c>
      <c r="CX49" s="53">
        <v>0</v>
      </c>
      <c r="CY49" s="54">
        <f>SUM(CX49*E49*F49*H49*K49*$CY$8)</f>
        <v>0</v>
      </c>
      <c r="CZ49" s="53"/>
      <c r="DA49" s="54">
        <f>SUM(CZ49*E49*F49*H49*K49*$DA$8)</f>
        <v>0</v>
      </c>
      <c r="DB49" s="53">
        <v>0</v>
      </c>
      <c r="DC49" s="54">
        <f>SUM(DB49*E49*F49*H49*K49*$DC$8)</f>
        <v>0</v>
      </c>
      <c r="DD49" s="53">
        <v>0</v>
      </c>
      <c r="DE49" s="54">
        <f>SUM(DD49*E49*F49*H49*K49*$DE$8)</f>
        <v>0</v>
      </c>
      <c r="DF49" s="53">
        <v>0</v>
      </c>
      <c r="DG49" s="54">
        <f>SUM(DF49*E49*F49*H49*K49*$DG$8)</f>
        <v>0</v>
      </c>
      <c r="DH49" s="53">
        <v>0</v>
      </c>
      <c r="DI49" s="54">
        <f>SUM(DH49*E49*F49*H49*K49*$DI$8)</f>
        <v>0</v>
      </c>
      <c r="DJ49" s="53">
        <v>0</v>
      </c>
      <c r="DK49" s="54">
        <f>SUM(DJ49*E49*F49*H49*K49*$DK$8)</f>
        <v>0</v>
      </c>
      <c r="DL49" s="53"/>
      <c r="DM49" s="54">
        <f>SUM(DL49*E49*F49*H49*K49*$DM$8)</f>
        <v>0</v>
      </c>
      <c r="DN49" s="53"/>
      <c r="DO49" s="54">
        <f>DN49*E49*F49*H49*K49*$DO$8</f>
        <v>0</v>
      </c>
      <c r="DP49" s="53"/>
      <c r="DQ49" s="54">
        <f>SUM(DP49*E49*F49*H49*K49*$DQ$8)</f>
        <v>0</v>
      </c>
      <c r="DR49" s="53">
        <v>0</v>
      </c>
      <c r="DS49" s="54">
        <f>SUM(DR49*E49*F49*H49*K49*$DS$8)</f>
        <v>0</v>
      </c>
      <c r="DT49" s="53">
        <v>0</v>
      </c>
      <c r="DU49" s="54">
        <f>SUM(DT49*E49*F49*H49*L49*$DU$8)</f>
        <v>0</v>
      </c>
      <c r="DV49" s="57">
        <v>0</v>
      </c>
      <c r="DW49" s="54">
        <f>SUM(DV49*E49*F49*H49*M49*$DW$8)</f>
        <v>0</v>
      </c>
      <c r="DX49" s="53"/>
      <c r="DY49" s="54">
        <f>SUM(DX49*E49*F49*H49*J49*$DY$8)</f>
        <v>0</v>
      </c>
      <c r="DZ49" s="53"/>
      <c r="EA49" s="59">
        <f>SUM(DZ49*E49*F49*H49*J49*$EA$8)</f>
        <v>0</v>
      </c>
      <c r="EB49" s="53"/>
      <c r="EC49" s="54">
        <f>SUM(EB49*E49*F49*H49*J49*$EC$8)</f>
        <v>0</v>
      </c>
      <c r="ED49" s="53"/>
      <c r="EE49" s="54">
        <f>SUM(ED49*E49*F49*H49*J49*$EE$8)</f>
        <v>0</v>
      </c>
      <c r="EF49" s="53"/>
      <c r="EG49" s="54">
        <f>EF49*E49*F49*H49*J49*$EG$8</f>
        <v>0</v>
      </c>
      <c r="EH49" s="53"/>
      <c r="EI49" s="54">
        <f>EH49*E49*F49*H49*J49*$EI$8</f>
        <v>0</v>
      </c>
      <c r="EJ49" s="53"/>
      <c r="EK49" s="54"/>
      <c r="EL49" s="60">
        <f>SUM(N49,X49,P49,R49,Z49,T49,V49,AB49,AD49,AF49,AH49,AJ49,AP49,AR49,AT49,AN49,CJ49,CP49,CT49,BX49,BZ49,CZ49,DB49,DD49,DF49,DH49,DJ49,DL49,AV49,AL49,AX49,AZ49,BB49,BD49,BF49,BH49,BJ49,BL49,BN49,BP49,BR49,EB49,ED49,DX49,DZ49,BT49,BV49,CR49,CL49,CN49,CV49,CX49,CB49,CD49,CF49,CH49,DN49,DP49,DR49,DT49,DV49,EF49,EH49,EJ49)</f>
        <v>24</v>
      </c>
      <c r="EM49" s="60">
        <f>SUM(O49,Y49,Q49,S49,AA49,U49,W49,AC49,AE49,AG49,AI49,AK49,AQ49,AS49,AU49,AO49,CK49,CQ49,CU49,BY49,CA49,DA49,DC49,DE49,DG49,DI49,DK49,DM49,AW49,AM49,AY49,BA49,BC49,BE49,BG49,BI49,BK49,BM49,BO49,BQ49,BS49,EC49,EE49,DY49,EA49,BU49,BW49,CS49,CM49,CO49,CW49,CY49,CC49,CE49,CG49,CI49,DO49,DQ49,DS49,DU49,DW49,EG49,EI49,EK49)</f>
        <v>676865.27999999991</v>
      </c>
      <c r="EN49" s="1">
        <f>EL49*H49</f>
        <v>24</v>
      </c>
    </row>
    <row r="50" spans="1:265" ht="30" x14ac:dyDescent="0.25">
      <c r="A50" s="44"/>
      <c r="B50" s="45">
        <v>25</v>
      </c>
      <c r="C50" s="46" t="s">
        <v>228</v>
      </c>
      <c r="D50" s="67" t="s">
        <v>229</v>
      </c>
      <c r="E50" s="48">
        <v>13520</v>
      </c>
      <c r="F50" s="49">
        <v>1.36</v>
      </c>
      <c r="G50" s="49"/>
      <c r="H50" s="50">
        <v>1</v>
      </c>
      <c r="I50" s="51"/>
      <c r="J50" s="48">
        <v>1.4</v>
      </c>
      <c r="K50" s="48">
        <v>1.68</v>
      </c>
      <c r="L50" s="48">
        <v>2.23</v>
      </c>
      <c r="M50" s="52">
        <v>2.57</v>
      </c>
      <c r="N50" s="53"/>
      <c r="O50" s="54">
        <f>N50*E50*F50*H50*J50*$O$8</f>
        <v>0</v>
      </c>
      <c r="P50" s="55"/>
      <c r="Q50" s="54">
        <f>P50*E50*F50*H50*J50*$Q$8</f>
        <v>0</v>
      </c>
      <c r="R50" s="53"/>
      <c r="S50" s="54">
        <f>R50*E50*F50*H50*J50*$S$8</f>
        <v>0</v>
      </c>
      <c r="T50" s="53"/>
      <c r="U50" s="54">
        <f>SUM(T50*E50*F50*H50*J50*$U$8)</f>
        <v>0</v>
      </c>
      <c r="V50" s="53"/>
      <c r="W50" s="53">
        <f>SUM(V50*E50*F50*H50*J50*$W$8)</f>
        <v>0</v>
      </c>
      <c r="X50" s="53"/>
      <c r="Y50" s="54">
        <f>SUM(X50*E50*F50*H50*J50*$Y$8)</f>
        <v>0</v>
      </c>
      <c r="Z50" s="53"/>
      <c r="AA50" s="54">
        <f>SUM(Z50*E50*F50*H50*J50*$AA$8)</f>
        <v>0</v>
      </c>
      <c r="AB50" s="53"/>
      <c r="AC50" s="54">
        <f>SUM(AB50*E50*F50*H50*J50*$AC$8)</f>
        <v>0</v>
      </c>
      <c r="AD50" s="53"/>
      <c r="AE50" s="54">
        <f>SUM(AD50*E50*F50*H50*K50*$AE$8)</f>
        <v>0</v>
      </c>
      <c r="AF50" s="53"/>
      <c r="AG50" s="54">
        <f>SUM(AF50*E50*F50*H50*K50*$AG$8)</f>
        <v>0</v>
      </c>
      <c r="AH50" s="53"/>
      <c r="AI50" s="54">
        <f>SUM(AH50*E50*F50*H50*J50*$AI$8)</f>
        <v>0</v>
      </c>
      <c r="AJ50" s="53"/>
      <c r="AK50" s="53">
        <f>SUM(AJ50*E50*F50*H50*J50*$AK$8)</f>
        <v>0</v>
      </c>
      <c r="AL50" s="53">
        <v>28</v>
      </c>
      <c r="AM50" s="54">
        <f>SUM(AL50*E50*F50*H50*J50*$AM$8)</f>
        <v>720778.23999999999</v>
      </c>
      <c r="AN50" s="53"/>
      <c r="AO50" s="54">
        <f>SUM(AN50*E50*F50*H50*J50*$AO$8)</f>
        <v>0</v>
      </c>
      <c r="AP50" s="53"/>
      <c r="AQ50" s="54">
        <f>SUM(E50*F50*H50*J50*AP50*$AQ$8)</f>
        <v>0</v>
      </c>
      <c r="AR50" s="53"/>
      <c r="AS50" s="54">
        <f>SUM(AR50*E50*F50*H50*J50*$AS$8)</f>
        <v>0</v>
      </c>
      <c r="AT50" s="53"/>
      <c r="AU50" s="54">
        <f>SUM(AT50*E50*F50*H50*J50*$AU$8)</f>
        <v>0</v>
      </c>
      <c r="AV50" s="53"/>
      <c r="AW50" s="54">
        <f>SUM(AV50*E50*F50*H50*J50*$AW$8)</f>
        <v>0</v>
      </c>
      <c r="AX50" s="53"/>
      <c r="AY50" s="54">
        <f>SUM(AX50*E50*F50*H50*J50*$AY$8)</f>
        <v>0</v>
      </c>
      <c r="AZ50" s="53"/>
      <c r="BA50" s="54">
        <f>SUM(AZ50*E50*F50*H50*J50*$BA$8)</f>
        <v>0</v>
      </c>
      <c r="BB50" s="53"/>
      <c r="BC50" s="54">
        <f>SUM(BB50*E50*F50*H50*J50*$BC$8)</f>
        <v>0</v>
      </c>
      <c r="BD50" s="53"/>
      <c r="BE50" s="54">
        <f>SUM(BD50*E50*F50*H50*J50*$BE$8)</f>
        <v>0</v>
      </c>
      <c r="BF50" s="53"/>
      <c r="BG50" s="54">
        <f>BF50*E50*F50*H50*J50*$BG$8</f>
        <v>0</v>
      </c>
      <c r="BH50" s="53"/>
      <c r="BI50" s="54">
        <f>BH50*E50*F50*H50*J50*$BI$8</f>
        <v>0</v>
      </c>
      <c r="BJ50" s="53"/>
      <c r="BK50" s="54">
        <f>BJ50*E50*F50*H50*J50*$BK$8</f>
        <v>0</v>
      </c>
      <c r="BL50" s="53"/>
      <c r="BM50" s="54">
        <f>SUM(BL50*E50*F50*H50*J50*$BM$8)</f>
        <v>0</v>
      </c>
      <c r="BN50" s="53">
        <v>4</v>
      </c>
      <c r="BO50" s="54">
        <f>SUM(BN50*E50*F50*H50*J50*$BO$8)</f>
        <v>102968.31999999999</v>
      </c>
      <c r="BP50" s="53"/>
      <c r="BQ50" s="54">
        <f>SUM(BP50*E50*F50*H50*J50*$BQ$8)</f>
        <v>0</v>
      </c>
      <c r="BR50" s="53"/>
      <c r="BS50" s="54">
        <f>SUM(BR50*E50*F50*H50*J50*$BS$8)</f>
        <v>0</v>
      </c>
      <c r="BT50" s="53"/>
      <c r="BU50" s="54">
        <f>SUM(BT50*E50*F50*H50*J50*$BU$8)</f>
        <v>0</v>
      </c>
      <c r="BV50" s="53"/>
      <c r="BW50" s="54">
        <f>BV50*E50*F50*H50*J50*$BW$8</f>
        <v>0</v>
      </c>
      <c r="BX50" s="53"/>
      <c r="BY50" s="54">
        <f>SUM(BX50*E50*F50*H50*J50*$BY$8)</f>
        <v>0</v>
      </c>
      <c r="BZ50" s="53"/>
      <c r="CA50" s="54">
        <f>SUM(BZ50*E50*F50*H50*J50*$CA$8)</f>
        <v>0</v>
      </c>
      <c r="CB50" s="53"/>
      <c r="CC50" s="54">
        <f>SUM(CB50*E50*F50*H50*J50*$CC$8)</f>
        <v>0</v>
      </c>
      <c r="CD50" s="53"/>
      <c r="CE50" s="54">
        <f>SUM(CD50*E50*F50*H50*J50*$CE$8)</f>
        <v>0</v>
      </c>
      <c r="CF50" s="53"/>
      <c r="CG50" s="54">
        <f>CF50*E50*F50*H50*J50*$CG$8</f>
        <v>0</v>
      </c>
      <c r="CH50" s="53"/>
      <c r="CI50" s="54">
        <f>SUM(CH50*E50*F50*H50*J50*$CI$8)</f>
        <v>0</v>
      </c>
      <c r="CJ50" s="53"/>
      <c r="CK50" s="54">
        <f>SUM(CJ50*E50*F50*H50*K50*$CK$8)</f>
        <v>0</v>
      </c>
      <c r="CL50" s="53"/>
      <c r="CM50" s="54">
        <f>SUM(CL50*E50*F50*H50*K50*$CM$8)</f>
        <v>0</v>
      </c>
      <c r="CN50" s="53"/>
      <c r="CO50" s="54">
        <f>SUM(CN50*E50*F50*H50*K50*$CO$8)</f>
        <v>0</v>
      </c>
      <c r="CP50" s="53"/>
      <c r="CQ50" s="54">
        <f>SUM(CP50*E50*F50*H50*K50*$CQ$8)</f>
        <v>0</v>
      </c>
      <c r="CR50" s="53">
        <v>5</v>
      </c>
      <c r="CS50" s="54">
        <f>SUM(CR50*E50*F50*H50*K50*$CS$8)</f>
        <v>154452.47999999998</v>
      </c>
      <c r="CT50" s="53"/>
      <c r="CU50" s="54">
        <f>SUM(CT50*E50*F50*H50*K50*$CU$8)</f>
        <v>0</v>
      </c>
      <c r="CV50" s="53"/>
      <c r="CW50" s="54">
        <f>SUM(CV50*E50*F50*H50*K50*$CW$8)</f>
        <v>0</v>
      </c>
      <c r="CX50" s="53"/>
      <c r="CY50" s="54">
        <f>SUM(CX50*E50*F50*H50*K50*$CY$8)</f>
        <v>0</v>
      </c>
      <c r="CZ50" s="53">
        <v>26</v>
      </c>
      <c r="DA50" s="54">
        <f>SUM(CZ50*E50*F50*H50*K50*$DA$8)</f>
        <v>803152.89599999995</v>
      </c>
      <c r="DB50" s="53"/>
      <c r="DC50" s="54">
        <f>SUM(DB50*E50*F50*H50*K50*$DC$8)</f>
        <v>0</v>
      </c>
      <c r="DD50" s="53"/>
      <c r="DE50" s="54">
        <f>SUM(DD50*E50*F50*H50*K50*$DE$8)</f>
        <v>0</v>
      </c>
      <c r="DF50" s="53"/>
      <c r="DG50" s="54">
        <f>SUM(DF50*E50*F50*H50*K50*$DG$8)</f>
        <v>0</v>
      </c>
      <c r="DH50" s="53">
        <v>3</v>
      </c>
      <c r="DI50" s="54">
        <f>SUM(DH50*E50*F50*H50*K50*$DI$8)</f>
        <v>92671.488000000012</v>
      </c>
      <c r="DJ50" s="53"/>
      <c r="DK50" s="54">
        <f>SUM(DJ50*E50*F50*H50*K50*$DK$8)</f>
        <v>0</v>
      </c>
      <c r="DL50" s="53"/>
      <c r="DM50" s="54">
        <f>SUM(DL50*E50*F50*H50*K50*$DM$8)</f>
        <v>0</v>
      </c>
      <c r="DN50" s="53"/>
      <c r="DO50" s="54">
        <f>DN50*E50*F50*H50*K50*$DO$8</f>
        <v>0</v>
      </c>
      <c r="DP50" s="53"/>
      <c r="DQ50" s="54">
        <f>SUM(DP50*E50*F50*H50*K50*$DQ$8)</f>
        <v>0</v>
      </c>
      <c r="DR50" s="53"/>
      <c r="DS50" s="54">
        <f>SUM(DR50*E50*F50*H50*K50*$DS$8)</f>
        <v>0</v>
      </c>
      <c r="DT50" s="53"/>
      <c r="DU50" s="54">
        <f>SUM(DT50*E50*F50*H50*L50*$DU$8)</f>
        <v>0</v>
      </c>
      <c r="DV50" s="57"/>
      <c r="DW50" s="54">
        <f>SUM(DV50*E50*F50*H50*M50*$DW$8)</f>
        <v>0</v>
      </c>
      <c r="DX50" s="53"/>
      <c r="DY50" s="54">
        <f>SUM(DX50*E50*F50*H50*J50*$DY$8)</f>
        <v>0</v>
      </c>
      <c r="DZ50" s="53"/>
      <c r="EA50" s="59">
        <f>SUM(DZ50*E50*F50*H50*J50*$EA$8)</f>
        <v>0</v>
      </c>
      <c r="EB50" s="53"/>
      <c r="EC50" s="54">
        <f>SUM(EB50*E50*F50*H50*J50*$EC$8)</f>
        <v>0</v>
      </c>
      <c r="ED50" s="53"/>
      <c r="EE50" s="54">
        <f>SUM(ED50*E50*F50*H50*J50*$EE$8)</f>
        <v>0</v>
      </c>
      <c r="EF50" s="53"/>
      <c r="EG50" s="54">
        <f>EF50*E50*F50*H50*J50*$EG$8</f>
        <v>0</v>
      </c>
      <c r="EH50" s="53"/>
      <c r="EI50" s="54">
        <f>EH50*E50*F50*H50*J50*$EI$8</f>
        <v>0</v>
      </c>
      <c r="EJ50" s="53"/>
      <c r="EK50" s="54"/>
      <c r="EL50" s="60">
        <f>SUM(N50,X50,P50,R50,Z50,T50,V50,AB50,AD50,AF50,AH50,AJ50,AP50,AR50,AT50,AN50,CJ50,CP50,CT50,BX50,BZ50,CZ50,DB50,DD50,DF50,DH50,DJ50,DL50,AV50,AL50,AX50,AZ50,BB50,BD50,BF50,BH50,BJ50,BL50,BN50,BP50,BR50,EB50,ED50,DX50,DZ50,BT50,BV50,CR50,CL50,CN50,CV50,CX50,CB50,CD50,CF50,CH50,DN50,DP50,DR50,DT50,DV50,EF50,EH50,EJ50)</f>
        <v>66</v>
      </c>
      <c r="EM50" s="60">
        <f>SUM(O50,Y50,Q50,S50,AA50,U50,W50,AC50,AE50,AG50,AI50,AK50,AQ50,AS50,AU50,AO50,CK50,CQ50,CU50,BY50,CA50,DA50,DC50,DE50,DG50,DI50,DK50,DM50,AW50,AM50,AY50,BA50,BC50,BE50,BG50,BI50,BK50,BM50,BO50,BQ50,BS50,EC50,EE50,DY50,EA50,BU50,BW50,CS50,CM50,CO50,CW50,CY50,CC50,CE50,CG50,CI50,DO50,DQ50,DS50,DU50,DW50,EG50,EI50,EK50)</f>
        <v>1874023.4239999999</v>
      </c>
      <c r="EN50" s="1">
        <f>EL50*H50</f>
        <v>66</v>
      </c>
    </row>
    <row r="51" spans="1:265" s="42" customFormat="1" x14ac:dyDescent="0.25">
      <c r="A51" s="91">
        <v>12</v>
      </c>
      <c r="B51" s="92"/>
      <c r="C51" s="72"/>
      <c r="D51" s="34" t="s">
        <v>230</v>
      </c>
      <c r="E51" s="48">
        <v>13520</v>
      </c>
      <c r="F51" s="85">
        <v>0.92</v>
      </c>
      <c r="G51" s="85"/>
      <c r="H51" s="36">
        <v>1</v>
      </c>
      <c r="I51" s="75"/>
      <c r="J51" s="93">
        <v>1.4</v>
      </c>
      <c r="K51" s="93">
        <v>1.68</v>
      </c>
      <c r="L51" s="93">
        <v>2.23</v>
      </c>
      <c r="M51" s="77">
        <v>2.57</v>
      </c>
      <c r="N51" s="43">
        <f>SUM(N52:N60)</f>
        <v>7</v>
      </c>
      <c r="O51" s="43">
        <f t="shared" ref="O51:BZ51" si="25">SUM(O52:O60)</f>
        <v>128521.12</v>
      </c>
      <c r="P51" s="43">
        <f t="shared" si="25"/>
        <v>0</v>
      </c>
      <c r="Q51" s="43">
        <f t="shared" si="25"/>
        <v>0</v>
      </c>
      <c r="R51" s="43">
        <f t="shared" si="25"/>
        <v>0</v>
      </c>
      <c r="S51" s="43">
        <f t="shared" si="25"/>
        <v>0</v>
      </c>
      <c r="T51" s="43">
        <f t="shared" si="25"/>
        <v>0</v>
      </c>
      <c r="U51" s="43">
        <f t="shared" si="25"/>
        <v>0</v>
      </c>
      <c r="V51" s="43">
        <f t="shared" si="25"/>
        <v>0</v>
      </c>
      <c r="W51" s="43">
        <f t="shared" si="25"/>
        <v>0</v>
      </c>
      <c r="X51" s="43">
        <f t="shared" si="25"/>
        <v>0</v>
      </c>
      <c r="Y51" s="43">
        <f t="shared" si="25"/>
        <v>0</v>
      </c>
      <c r="Z51" s="43">
        <f t="shared" si="25"/>
        <v>19</v>
      </c>
      <c r="AA51" s="43">
        <f t="shared" si="25"/>
        <v>348843.04</v>
      </c>
      <c r="AB51" s="43">
        <f t="shared" si="25"/>
        <v>3</v>
      </c>
      <c r="AC51" s="43">
        <f t="shared" si="25"/>
        <v>55080.479999999996</v>
      </c>
      <c r="AD51" s="43">
        <f t="shared" si="25"/>
        <v>0</v>
      </c>
      <c r="AE51" s="43">
        <f t="shared" si="25"/>
        <v>0</v>
      </c>
      <c r="AF51" s="43">
        <f t="shared" si="25"/>
        <v>0</v>
      </c>
      <c r="AG51" s="43">
        <f t="shared" si="25"/>
        <v>0</v>
      </c>
      <c r="AH51" s="43">
        <f t="shared" si="25"/>
        <v>0</v>
      </c>
      <c r="AI51" s="43">
        <f t="shared" si="25"/>
        <v>0</v>
      </c>
      <c r="AJ51" s="43">
        <f t="shared" si="25"/>
        <v>0</v>
      </c>
      <c r="AK51" s="43">
        <f t="shared" si="25"/>
        <v>0</v>
      </c>
      <c r="AL51" s="43">
        <f t="shared" si="25"/>
        <v>0</v>
      </c>
      <c r="AM51" s="43">
        <f t="shared" si="25"/>
        <v>0</v>
      </c>
      <c r="AN51" s="43">
        <f t="shared" si="25"/>
        <v>20</v>
      </c>
      <c r="AO51" s="43">
        <f t="shared" si="25"/>
        <v>367203.19999999995</v>
      </c>
      <c r="AP51" s="43">
        <f t="shared" si="25"/>
        <v>0</v>
      </c>
      <c r="AQ51" s="43">
        <f t="shared" si="25"/>
        <v>0</v>
      </c>
      <c r="AR51" s="43">
        <f t="shared" si="25"/>
        <v>0</v>
      </c>
      <c r="AS51" s="43">
        <f t="shared" si="25"/>
        <v>0</v>
      </c>
      <c r="AT51" s="43">
        <f t="shared" si="25"/>
        <v>0</v>
      </c>
      <c r="AU51" s="43">
        <f t="shared" si="25"/>
        <v>0</v>
      </c>
      <c r="AV51" s="43">
        <f t="shared" si="25"/>
        <v>34</v>
      </c>
      <c r="AW51" s="43">
        <f t="shared" si="25"/>
        <v>624245.43999999994</v>
      </c>
      <c r="AX51" s="43">
        <f t="shared" si="25"/>
        <v>120</v>
      </c>
      <c r="AY51" s="43">
        <f t="shared" si="25"/>
        <v>2203219.1999999997</v>
      </c>
      <c r="AZ51" s="43">
        <f t="shared" si="25"/>
        <v>78</v>
      </c>
      <c r="BA51" s="43">
        <f t="shared" si="25"/>
        <v>1432092.4799999997</v>
      </c>
      <c r="BB51" s="43">
        <f t="shared" si="25"/>
        <v>300</v>
      </c>
      <c r="BC51" s="43">
        <f t="shared" si="25"/>
        <v>4054377.5999999996</v>
      </c>
      <c r="BD51" s="43">
        <f t="shared" si="25"/>
        <v>30</v>
      </c>
      <c r="BE51" s="43">
        <f t="shared" si="25"/>
        <v>469603.67999999993</v>
      </c>
      <c r="BF51" s="43">
        <f t="shared" si="25"/>
        <v>200</v>
      </c>
      <c r="BG51" s="43">
        <f t="shared" si="25"/>
        <v>3672031.9999999995</v>
      </c>
      <c r="BH51" s="43">
        <f t="shared" si="25"/>
        <v>95</v>
      </c>
      <c r="BI51" s="43">
        <f t="shared" si="25"/>
        <v>1411082.4</v>
      </c>
      <c r="BJ51" s="43">
        <f t="shared" si="25"/>
        <v>15</v>
      </c>
      <c r="BK51" s="43">
        <f t="shared" si="25"/>
        <v>275402.39999999997</v>
      </c>
      <c r="BL51" s="43">
        <f t="shared" si="25"/>
        <v>517</v>
      </c>
      <c r="BM51" s="43">
        <f t="shared" si="25"/>
        <v>6360754.3999999994</v>
      </c>
      <c r="BN51" s="43">
        <f t="shared" si="25"/>
        <v>437</v>
      </c>
      <c r="BO51" s="43">
        <f t="shared" si="25"/>
        <v>5382555.3599999994</v>
      </c>
      <c r="BP51" s="43">
        <f t="shared" si="25"/>
        <v>607</v>
      </c>
      <c r="BQ51" s="43">
        <f t="shared" si="25"/>
        <v>7510441.1199999992</v>
      </c>
      <c r="BR51" s="43">
        <f t="shared" si="25"/>
        <v>408</v>
      </c>
      <c r="BS51" s="43">
        <f t="shared" si="25"/>
        <v>5019705.5999999996</v>
      </c>
      <c r="BT51" s="43">
        <f t="shared" si="25"/>
        <v>0</v>
      </c>
      <c r="BU51" s="43">
        <f t="shared" si="25"/>
        <v>0</v>
      </c>
      <c r="BV51" s="43">
        <f t="shared" si="25"/>
        <v>5</v>
      </c>
      <c r="BW51" s="43">
        <f t="shared" si="25"/>
        <v>91800.799999999988</v>
      </c>
      <c r="BX51" s="43">
        <f t="shared" si="25"/>
        <v>15</v>
      </c>
      <c r="BY51" s="43">
        <f t="shared" si="25"/>
        <v>214832.8</v>
      </c>
      <c r="BZ51" s="43">
        <f t="shared" si="25"/>
        <v>0</v>
      </c>
      <c r="CA51" s="43">
        <f t="shared" ref="CA51:EM51" si="26">SUM(CA52:CA60)</f>
        <v>0</v>
      </c>
      <c r="CB51" s="43">
        <f t="shared" si="26"/>
        <v>11</v>
      </c>
      <c r="CC51" s="43">
        <f t="shared" si="26"/>
        <v>147449.12</v>
      </c>
      <c r="CD51" s="43">
        <f t="shared" si="26"/>
        <v>3</v>
      </c>
      <c r="CE51" s="43">
        <f t="shared" si="26"/>
        <v>55080.479999999996</v>
      </c>
      <c r="CF51" s="43">
        <f t="shared" si="26"/>
        <v>2</v>
      </c>
      <c r="CG51" s="43">
        <f t="shared" si="26"/>
        <v>36720.32</v>
      </c>
      <c r="CH51" s="43">
        <f t="shared" si="26"/>
        <v>70</v>
      </c>
      <c r="CI51" s="43">
        <f t="shared" si="26"/>
        <v>910815.36</v>
      </c>
      <c r="CJ51" s="43">
        <f t="shared" si="26"/>
        <v>30</v>
      </c>
      <c r="CK51" s="43">
        <f t="shared" si="26"/>
        <v>4726700.16</v>
      </c>
      <c r="CL51" s="43">
        <f t="shared" si="26"/>
        <v>20</v>
      </c>
      <c r="CM51" s="43">
        <f t="shared" si="26"/>
        <v>440643.83999999997</v>
      </c>
      <c r="CN51" s="43">
        <f t="shared" si="26"/>
        <v>4</v>
      </c>
      <c r="CO51" s="43">
        <f t="shared" si="26"/>
        <v>88128.767999999996</v>
      </c>
      <c r="CP51" s="43">
        <f t="shared" si="26"/>
        <v>0</v>
      </c>
      <c r="CQ51" s="43">
        <f t="shared" si="26"/>
        <v>0</v>
      </c>
      <c r="CR51" s="43">
        <f t="shared" si="26"/>
        <v>102</v>
      </c>
      <c r="CS51" s="43">
        <f t="shared" si="26"/>
        <v>2548465.9200000004</v>
      </c>
      <c r="CT51" s="43">
        <f t="shared" si="26"/>
        <v>0</v>
      </c>
      <c r="CU51" s="43">
        <f t="shared" si="26"/>
        <v>0</v>
      </c>
      <c r="CV51" s="43">
        <f t="shared" si="26"/>
        <v>0</v>
      </c>
      <c r="CW51" s="43">
        <f t="shared" si="26"/>
        <v>0</v>
      </c>
      <c r="CX51" s="43">
        <f t="shared" si="26"/>
        <v>0</v>
      </c>
      <c r="CY51" s="43">
        <f t="shared" si="26"/>
        <v>0</v>
      </c>
      <c r="CZ51" s="43">
        <f t="shared" si="26"/>
        <v>101</v>
      </c>
      <c r="DA51" s="43">
        <f t="shared" si="26"/>
        <v>1557698.6880000001</v>
      </c>
      <c r="DB51" s="43">
        <f t="shared" si="26"/>
        <v>5</v>
      </c>
      <c r="DC51" s="43">
        <f t="shared" si="26"/>
        <v>110160.95999999999</v>
      </c>
      <c r="DD51" s="43">
        <f t="shared" si="26"/>
        <v>2</v>
      </c>
      <c r="DE51" s="43">
        <f t="shared" si="26"/>
        <v>23622.144</v>
      </c>
      <c r="DF51" s="43">
        <f t="shared" si="26"/>
        <v>29</v>
      </c>
      <c r="DG51" s="43">
        <f t="shared" si="26"/>
        <v>422245.82400000002</v>
      </c>
      <c r="DH51" s="43">
        <f t="shared" si="26"/>
        <v>17</v>
      </c>
      <c r="DI51" s="43">
        <f t="shared" si="26"/>
        <v>2813987.9040000001</v>
      </c>
      <c r="DJ51" s="43">
        <f t="shared" si="26"/>
        <v>5</v>
      </c>
      <c r="DK51" s="43">
        <f t="shared" si="26"/>
        <v>110160.95999999999</v>
      </c>
      <c r="DL51" s="43">
        <f t="shared" si="26"/>
        <v>1</v>
      </c>
      <c r="DM51" s="43">
        <f t="shared" si="26"/>
        <v>22032.191999999999</v>
      </c>
      <c r="DN51" s="43">
        <f t="shared" si="26"/>
        <v>2</v>
      </c>
      <c r="DO51" s="43">
        <f t="shared" si="26"/>
        <v>44064.383999999998</v>
      </c>
      <c r="DP51" s="43">
        <f t="shared" si="26"/>
        <v>0</v>
      </c>
      <c r="DQ51" s="43">
        <f t="shared" si="26"/>
        <v>0</v>
      </c>
      <c r="DR51" s="43">
        <f t="shared" si="26"/>
        <v>45</v>
      </c>
      <c r="DS51" s="43">
        <f t="shared" si="26"/>
        <v>1000079.808</v>
      </c>
      <c r="DT51" s="43">
        <f t="shared" si="26"/>
        <v>3</v>
      </c>
      <c r="DU51" s="43">
        <f t="shared" si="26"/>
        <v>47033.376000000004</v>
      </c>
      <c r="DV51" s="43">
        <f t="shared" si="26"/>
        <v>2</v>
      </c>
      <c r="DW51" s="43">
        <f t="shared" si="26"/>
        <v>67408.015999999989</v>
      </c>
      <c r="DX51" s="43">
        <f t="shared" si="26"/>
        <v>140</v>
      </c>
      <c r="DY51" s="43">
        <f t="shared" si="26"/>
        <v>16122870.399999999</v>
      </c>
      <c r="DZ51" s="43">
        <f t="shared" si="26"/>
        <v>0</v>
      </c>
      <c r="EA51" s="43">
        <f t="shared" si="26"/>
        <v>0</v>
      </c>
      <c r="EB51" s="43">
        <f t="shared" si="26"/>
        <v>0</v>
      </c>
      <c r="EC51" s="43">
        <f t="shared" si="26"/>
        <v>0</v>
      </c>
      <c r="ED51" s="43">
        <f t="shared" si="26"/>
        <v>0</v>
      </c>
      <c r="EE51" s="43">
        <f t="shared" si="26"/>
        <v>0</v>
      </c>
      <c r="EF51" s="43">
        <f t="shared" si="26"/>
        <v>0</v>
      </c>
      <c r="EG51" s="43">
        <f t="shared" si="26"/>
        <v>0</v>
      </c>
      <c r="EH51" s="43">
        <f t="shared" si="26"/>
        <v>0</v>
      </c>
      <c r="EI51" s="43">
        <f t="shared" si="26"/>
        <v>0</v>
      </c>
      <c r="EJ51" s="43"/>
      <c r="EK51" s="43"/>
      <c r="EL51" s="43">
        <f t="shared" si="26"/>
        <v>3504</v>
      </c>
      <c r="EM51" s="43">
        <f t="shared" si="26"/>
        <v>70917161.744000003</v>
      </c>
      <c r="EN51" s="42">
        <f>EM51/EL51</f>
        <v>20238.91602283105</v>
      </c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  <c r="IW51" s="5"/>
      <c r="IX51" s="5"/>
      <c r="IY51" s="5"/>
      <c r="IZ51" s="5"/>
      <c r="JA51" s="5"/>
      <c r="JB51" s="5"/>
      <c r="JC51" s="5"/>
      <c r="JD51" s="5"/>
      <c r="JE51" s="5"/>
    </row>
    <row r="52" spans="1:265" ht="30" x14ac:dyDescent="0.25">
      <c r="A52" s="44"/>
      <c r="B52" s="45">
        <v>26</v>
      </c>
      <c r="C52" s="46" t="s">
        <v>231</v>
      </c>
      <c r="D52" s="67" t="s">
        <v>232</v>
      </c>
      <c r="E52" s="48">
        <v>13520</v>
      </c>
      <c r="F52" s="49">
        <v>2.75</v>
      </c>
      <c r="G52" s="49"/>
      <c r="H52" s="50">
        <v>1</v>
      </c>
      <c r="I52" s="51"/>
      <c r="J52" s="48">
        <v>1.4</v>
      </c>
      <c r="K52" s="48">
        <v>1.68</v>
      </c>
      <c r="L52" s="48">
        <v>2.23</v>
      </c>
      <c r="M52" s="52">
        <v>2.57</v>
      </c>
      <c r="N52" s="53"/>
      <c r="O52" s="54">
        <f t="shared" ref="O52:O60" si="27">N52*E52*F52*H52*J52*$O$8</f>
        <v>0</v>
      </c>
      <c r="P52" s="55"/>
      <c r="Q52" s="54">
        <f t="shared" ref="Q52:Q60" si="28">P52*E52*F52*H52*J52*$Q$8</f>
        <v>0</v>
      </c>
      <c r="R52" s="53"/>
      <c r="S52" s="54">
        <f t="shared" ref="S52:S60" si="29">R52*E52*F52*H52*J52*$S$8</f>
        <v>0</v>
      </c>
      <c r="T52" s="53"/>
      <c r="U52" s="54">
        <f t="shared" ref="U52:U60" si="30">SUM(T52*E52*F52*H52*J52*$U$8)</f>
        <v>0</v>
      </c>
      <c r="V52" s="53"/>
      <c r="W52" s="53">
        <f t="shared" ref="W52:W60" si="31">SUM(V52*E52*F52*H52*J52*$W$8)</f>
        <v>0</v>
      </c>
      <c r="X52" s="53"/>
      <c r="Y52" s="54">
        <f t="shared" ref="Y52:Y60" si="32">SUM(X52*E52*F52*H52*J52*$Y$8)</f>
        <v>0</v>
      </c>
      <c r="Z52" s="53"/>
      <c r="AA52" s="54">
        <f t="shared" ref="AA52:AA60" si="33">SUM(Z52*E52*F52*H52*J52*$AA$8)</f>
        <v>0</v>
      </c>
      <c r="AB52" s="53"/>
      <c r="AC52" s="54">
        <f t="shared" ref="AC52:AC60" si="34">SUM(AB52*E52*F52*H52*J52*$AC$8)</f>
        <v>0</v>
      </c>
      <c r="AD52" s="53"/>
      <c r="AE52" s="54">
        <f t="shared" ref="AE52:AE60" si="35">SUM(AD52*E52*F52*H52*K52*$AE$8)</f>
        <v>0</v>
      </c>
      <c r="AF52" s="53"/>
      <c r="AG52" s="54">
        <f t="shared" ref="AG52:AG60" si="36">SUM(AF52*E52*F52*H52*K52*$AG$8)</f>
        <v>0</v>
      </c>
      <c r="AH52" s="53"/>
      <c r="AI52" s="54">
        <f t="shared" ref="AI52:AI60" si="37">SUM(AH52*E52*F52*H52*J52*$AI$8)</f>
        <v>0</v>
      </c>
      <c r="AJ52" s="53"/>
      <c r="AK52" s="53">
        <f t="shared" ref="AK52:AK60" si="38">SUM(AJ52*E52*F52*H52*J52*$AK$8)</f>
        <v>0</v>
      </c>
      <c r="AL52" s="53"/>
      <c r="AM52" s="54">
        <f t="shared" ref="AM52:AM60" si="39">SUM(AL52*E52*F52*H52*J52*$AM$8)</f>
        <v>0</v>
      </c>
      <c r="AN52" s="53"/>
      <c r="AO52" s="54">
        <f t="shared" ref="AO52:AO60" si="40">SUM(AN52*E52*F52*H52*J52*$AO$8)</f>
        <v>0</v>
      </c>
      <c r="AP52" s="53"/>
      <c r="AQ52" s="54">
        <f t="shared" ref="AQ52:AQ60" si="41">SUM(E52*F52*H52*J52*AP52*$AQ$8)</f>
        <v>0</v>
      </c>
      <c r="AR52" s="53"/>
      <c r="AS52" s="54">
        <f t="shared" ref="AS52:AS60" si="42">SUM(AR52*E52*F52*H52*J52*$AS$8)</f>
        <v>0</v>
      </c>
      <c r="AT52" s="53"/>
      <c r="AU52" s="54">
        <f t="shared" ref="AU52:AU60" si="43">SUM(AT52*E52*F52*H52*J52*$AU$8)</f>
        <v>0</v>
      </c>
      <c r="AV52" s="53"/>
      <c r="AW52" s="54">
        <f t="shared" ref="AW52:AW60" si="44">SUM(AV52*E52*F52*H52*J52*$AW$8)</f>
        <v>0</v>
      </c>
      <c r="AX52" s="53"/>
      <c r="AY52" s="54">
        <f t="shared" ref="AY52:AY60" si="45">SUM(AX52*E52*F52*H52*J52*$AY$8)</f>
        <v>0</v>
      </c>
      <c r="AZ52" s="83"/>
      <c r="BA52" s="54">
        <f t="shared" ref="BA52:BA60" si="46">SUM(AZ52*E52*F52*H52*J52*$BA$8)</f>
        <v>0</v>
      </c>
      <c r="BB52" s="53"/>
      <c r="BC52" s="54">
        <f t="shared" ref="BC52:BC60" si="47">SUM(BB52*E52*F52*H52*J52*$BC$8)</f>
        <v>0</v>
      </c>
      <c r="BD52" s="53"/>
      <c r="BE52" s="54">
        <f t="shared" ref="BE52:BE60" si="48">SUM(BD52*E52*F52*H52*J52*$BE$8)</f>
        <v>0</v>
      </c>
      <c r="BF52" s="53"/>
      <c r="BG52" s="54">
        <f t="shared" ref="BG52:BG60" si="49">BF52*E52*F52*H52*J52*$BG$8</f>
        <v>0</v>
      </c>
      <c r="BH52" s="53"/>
      <c r="BI52" s="54">
        <f t="shared" ref="BI52:BI60" si="50">BH52*E52*F52*H52*J52*$BI$8</f>
        <v>0</v>
      </c>
      <c r="BJ52" s="53"/>
      <c r="BK52" s="54">
        <f t="shared" ref="BK52:BK60" si="51">BJ52*E52*F52*H52*J52*$BK$8</f>
        <v>0</v>
      </c>
      <c r="BL52" s="53"/>
      <c r="BM52" s="54">
        <f t="shared" ref="BM52:BM60" si="52">SUM(BL52*E52*F52*H52*J52*$BM$8)</f>
        <v>0</v>
      </c>
      <c r="BN52" s="53"/>
      <c r="BO52" s="54">
        <f t="shared" ref="BO52:BO60" si="53">SUM(BN52*E52*F52*H52*J52*$BO$8)</f>
        <v>0</v>
      </c>
      <c r="BP52" s="53"/>
      <c r="BQ52" s="54">
        <f t="shared" ref="BQ52:BQ60" si="54">SUM(BP52*E52*F52*H52*J52*$BQ$8)</f>
        <v>0</v>
      </c>
      <c r="BR52" s="53"/>
      <c r="BS52" s="54">
        <f t="shared" ref="BS52:BS60" si="55">SUM(BR52*E52*F52*H52*J52*$BS$8)</f>
        <v>0</v>
      </c>
      <c r="BT52" s="53"/>
      <c r="BU52" s="54">
        <f t="shared" ref="BU52:BU60" si="56">SUM(BT52*E52*F52*H52*J52*$BU$8)</f>
        <v>0</v>
      </c>
      <c r="BV52" s="53"/>
      <c r="BW52" s="54">
        <f t="shared" ref="BW52:BW60" si="57">BV52*E52*F52*H52*J52*$BW$8</f>
        <v>0</v>
      </c>
      <c r="BX52" s="53"/>
      <c r="BY52" s="54">
        <f t="shared" ref="BY52:BY60" si="58">SUM(BX52*E52*F52*H52*J52*$BY$8)</f>
        <v>0</v>
      </c>
      <c r="BZ52" s="53"/>
      <c r="CA52" s="54">
        <f t="shared" ref="CA52:CA60" si="59">SUM(BZ52*E52*F52*H52*J52*$CA$8)</f>
        <v>0</v>
      </c>
      <c r="CB52" s="53"/>
      <c r="CC52" s="54">
        <f t="shared" ref="CC52:CC60" si="60">SUM(CB52*E52*F52*H52*J52*$CC$8)</f>
        <v>0</v>
      </c>
      <c r="CD52" s="53"/>
      <c r="CE52" s="54">
        <f t="shared" ref="CE52:CE60" si="61">SUM(CD52*E52*F52*H52*J52*$CE$8)</f>
        <v>0</v>
      </c>
      <c r="CF52" s="53"/>
      <c r="CG52" s="54">
        <f t="shared" ref="CG52:CG60" si="62">CF52*E52*F52*H52*J52*$CG$8</f>
        <v>0</v>
      </c>
      <c r="CH52" s="53"/>
      <c r="CI52" s="54">
        <f t="shared" ref="CI52:CI60" si="63">SUM(CH52*E52*F52*H52*J52*$CI$8)</f>
        <v>0</v>
      </c>
      <c r="CJ52" s="53"/>
      <c r="CK52" s="54">
        <f t="shared" ref="CK52:CK60" si="64">SUM(CJ52*E52*F52*H52*K52*$CK$8)</f>
        <v>0</v>
      </c>
      <c r="CL52" s="53"/>
      <c r="CM52" s="54">
        <f t="shared" ref="CM52:CM60" si="65">SUM(CL52*E52*F52*H52*K52*$CM$8)</f>
        <v>0</v>
      </c>
      <c r="CN52" s="53"/>
      <c r="CO52" s="54">
        <f t="shared" ref="CO52:CO60" si="66">SUM(CN52*E52*F52*H52*K52*$CO$8)</f>
        <v>0</v>
      </c>
      <c r="CP52" s="53"/>
      <c r="CQ52" s="54">
        <f t="shared" ref="CQ52:CQ60" si="67">SUM(CP52*E52*F52*H52*K52*$CQ$8)</f>
        <v>0</v>
      </c>
      <c r="CR52" s="53"/>
      <c r="CS52" s="54">
        <f t="shared" ref="CS52:CS60" si="68">SUM(CR52*E52*F52*H52*K52*$CS$8)</f>
        <v>0</v>
      </c>
      <c r="CT52" s="53"/>
      <c r="CU52" s="54">
        <f t="shared" ref="CU52:CU60" si="69">SUM(CT52*E52*F52*H52*K52*$CU$8)</f>
        <v>0</v>
      </c>
      <c r="CV52" s="53"/>
      <c r="CW52" s="54">
        <f t="shared" ref="CW52:CW60" si="70">SUM(CV52*E52*F52*H52*K52*$CW$8)</f>
        <v>0</v>
      </c>
      <c r="CX52" s="53"/>
      <c r="CY52" s="54">
        <f t="shared" ref="CY52:CY60" si="71">SUM(CX52*E52*F52*H52*K52*$CY$8)</f>
        <v>0</v>
      </c>
      <c r="CZ52" s="53"/>
      <c r="DA52" s="54">
        <f t="shared" ref="DA52:DA60" si="72">SUM(CZ52*E52*F52*H52*K52*$DA$8)</f>
        <v>0</v>
      </c>
      <c r="DB52" s="53"/>
      <c r="DC52" s="54">
        <f t="shared" ref="DC52:DC60" si="73">SUM(DB52*E52*F52*H52*K52*$DC$8)</f>
        <v>0</v>
      </c>
      <c r="DD52" s="53"/>
      <c r="DE52" s="54">
        <f t="shared" ref="DE52:DE60" si="74">SUM(DD52*E52*F52*H52*K52*$DE$8)</f>
        <v>0</v>
      </c>
      <c r="DF52" s="53"/>
      <c r="DG52" s="54">
        <f t="shared" ref="DG52:DG60" si="75">SUM(DF52*E52*F52*H52*K52*$DG$8)</f>
        <v>0</v>
      </c>
      <c r="DH52" s="53"/>
      <c r="DI52" s="54">
        <f t="shared" ref="DI52:DI60" si="76">SUM(DH52*E52*F52*H52*K52*$DI$8)</f>
        <v>0</v>
      </c>
      <c r="DJ52" s="53"/>
      <c r="DK52" s="54">
        <f t="shared" ref="DK52:DK60" si="77">SUM(DJ52*E52*F52*H52*K52*$DK$8)</f>
        <v>0</v>
      </c>
      <c r="DL52" s="53"/>
      <c r="DM52" s="54">
        <f t="shared" ref="DM52:DM60" si="78">SUM(DL52*E52*F52*H52*K52*$DM$8)</f>
        <v>0</v>
      </c>
      <c r="DN52" s="53"/>
      <c r="DO52" s="54">
        <f t="shared" ref="DO52:DO60" si="79">DN52*E52*F52*H52*K52*$DO$8</f>
        <v>0</v>
      </c>
      <c r="DP52" s="53"/>
      <c r="DQ52" s="54">
        <f t="shared" ref="DQ52:DQ60" si="80">SUM(DP52*E52*F52*H52*K52*$DQ$8)</f>
        <v>0</v>
      </c>
      <c r="DR52" s="53"/>
      <c r="DS52" s="54">
        <f t="shared" ref="DS52:DS60" si="81">SUM(DR52*E52*F52*H52*K52*$DS$8)</f>
        <v>0</v>
      </c>
      <c r="DT52" s="53"/>
      <c r="DU52" s="54">
        <f t="shared" ref="DU52:DU60" si="82">SUM(DT52*E52*F52*H52*L52*$DU$8)</f>
        <v>0</v>
      </c>
      <c r="DV52" s="57"/>
      <c r="DW52" s="54">
        <f t="shared" ref="DW52:DW60" si="83">SUM(DV52*E52*F52*H52*M52*$DW$8)</f>
        <v>0</v>
      </c>
      <c r="DX52" s="53"/>
      <c r="DY52" s="54">
        <f t="shared" ref="DY52:DY60" si="84">SUM(DX52*E52*F52*H52*J52*$DY$8)</f>
        <v>0</v>
      </c>
      <c r="DZ52" s="53"/>
      <c r="EA52" s="59">
        <f t="shared" ref="EA52:EA60" si="85">SUM(DZ52*E52*F52*H52*J52*$EA$8)</f>
        <v>0</v>
      </c>
      <c r="EB52" s="53"/>
      <c r="EC52" s="54">
        <f t="shared" ref="EC52:EC60" si="86">SUM(EB52*E52*F52*H52*J52*$EC$8)</f>
        <v>0</v>
      </c>
      <c r="ED52" s="53"/>
      <c r="EE52" s="54">
        <f t="shared" ref="EE52:EE60" si="87">SUM(ED52*E52*F52*H52*J52*$EE$8)</f>
        <v>0</v>
      </c>
      <c r="EF52" s="53"/>
      <c r="EG52" s="54">
        <f t="shared" ref="EG52:EG60" si="88">EF52*E52*F52*H52*J52*$EG$8</f>
        <v>0</v>
      </c>
      <c r="EH52" s="53"/>
      <c r="EI52" s="54">
        <f t="shared" ref="EI52:EI60" si="89">EH52*E52*F52*H52*J52*$EI$8</f>
        <v>0</v>
      </c>
      <c r="EJ52" s="53"/>
      <c r="EK52" s="54"/>
      <c r="EL52" s="60">
        <f t="shared" ref="EL52:EM60" si="90">SUM(N52,X52,P52,R52,Z52,T52,V52,AB52,AD52,AF52,AH52,AJ52,AP52,AR52,AT52,AN52,CJ52,CP52,CT52,BX52,BZ52,CZ52,DB52,DD52,DF52,DH52,DJ52,DL52,AV52,AL52,AX52,AZ52,BB52,BD52,BF52,BH52,BJ52,BL52,BN52,BP52,BR52,EB52,ED52,DX52,DZ52,BT52,BV52,CR52,CL52,CN52,CV52,CX52,CB52,CD52,CF52,CH52,DN52,DP52,DR52,DT52,DV52,EF52,EH52,EJ52)</f>
        <v>0</v>
      </c>
      <c r="EM52" s="60">
        <f t="shared" si="90"/>
        <v>0</v>
      </c>
      <c r="EN52" s="1">
        <f t="shared" ref="EN52:EN60" si="91">EL52*H52</f>
        <v>0</v>
      </c>
    </row>
    <row r="53" spans="1:265" s="1" customFormat="1" ht="30" x14ac:dyDescent="0.25">
      <c r="A53" s="44"/>
      <c r="B53" s="45">
        <v>27</v>
      </c>
      <c r="C53" s="152" t="s">
        <v>233</v>
      </c>
      <c r="D53" s="137" t="s">
        <v>234</v>
      </c>
      <c r="E53" s="48">
        <v>13520</v>
      </c>
      <c r="F53" s="49">
        <v>1.1000000000000001</v>
      </c>
      <c r="G53" s="49"/>
      <c r="H53" s="50">
        <v>1</v>
      </c>
      <c r="I53" s="51"/>
      <c r="J53" s="119">
        <v>1.4</v>
      </c>
      <c r="K53" s="119">
        <v>1.68</v>
      </c>
      <c r="L53" s="119">
        <v>2.23</v>
      </c>
      <c r="M53" s="120">
        <v>2.57</v>
      </c>
      <c r="N53" s="53"/>
      <c r="O53" s="54">
        <f t="shared" si="27"/>
        <v>0</v>
      </c>
      <c r="P53" s="55"/>
      <c r="Q53" s="54">
        <f t="shared" si="28"/>
        <v>0</v>
      </c>
      <c r="R53" s="53"/>
      <c r="S53" s="54">
        <f t="shared" si="29"/>
        <v>0</v>
      </c>
      <c r="T53" s="53"/>
      <c r="U53" s="54">
        <f t="shared" si="30"/>
        <v>0</v>
      </c>
      <c r="V53" s="53"/>
      <c r="W53" s="53">
        <f t="shared" si="31"/>
        <v>0</v>
      </c>
      <c r="X53" s="53"/>
      <c r="Y53" s="54">
        <f t="shared" si="32"/>
        <v>0</v>
      </c>
      <c r="Z53" s="53"/>
      <c r="AA53" s="54">
        <f t="shared" si="33"/>
        <v>0</v>
      </c>
      <c r="AB53" s="53"/>
      <c r="AC53" s="54">
        <f t="shared" si="34"/>
        <v>0</v>
      </c>
      <c r="AD53" s="53"/>
      <c r="AE53" s="54">
        <f t="shared" si="35"/>
        <v>0</v>
      </c>
      <c r="AF53" s="53"/>
      <c r="AG53" s="54">
        <f t="shared" si="36"/>
        <v>0</v>
      </c>
      <c r="AH53" s="53"/>
      <c r="AI53" s="54">
        <f t="shared" si="37"/>
        <v>0</v>
      </c>
      <c r="AJ53" s="53"/>
      <c r="AK53" s="53">
        <f t="shared" si="38"/>
        <v>0</v>
      </c>
      <c r="AL53" s="53"/>
      <c r="AM53" s="54">
        <f t="shared" si="39"/>
        <v>0</v>
      </c>
      <c r="AN53" s="53"/>
      <c r="AO53" s="54">
        <f t="shared" si="40"/>
        <v>0</v>
      </c>
      <c r="AP53" s="53"/>
      <c r="AQ53" s="54">
        <f t="shared" si="41"/>
        <v>0</v>
      </c>
      <c r="AR53" s="53"/>
      <c r="AS53" s="54">
        <f t="shared" si="42"/>
        <v>0</v>
      </c>
      <c r="AT53" s="53"/>
      <c r="AU53" s="54">
        <f t="shared" si="43"/>
        <v>0</v>
      </c>
      <c r="AV53" s="53"/>
      <c r="AW53" s="54">
        <f t="shared" si="44"/>
        <v>0</v>
      </c>
      <c r="AX53" s="53"/>
      <c r="AY53" s="54">
        <f t="shared" si="45"/>
        <v>0</v>
      </c>
      <c r="AZ53" s="83"/>
      <c r="BA53" s="54">
        <f t="shared" si="46"/>
        <v>0</v>
      </c>
      <c r="BB53" s="53"/>
      <c r="BC53" s="54">
        <f t="shared" si="47"/>
        <v>0</v>
      </c>
      <c r="BD53" s="53"/>
      <c r="BE53" s="54">
        <f t="shared" si="48"/>
        <v>0</v>
      </c>
      <c r="BF53" s="53"/>
      <c r="BG53" s="54">
        <f t="shared" si="49"/>
        <v>0</v>
      </c>
      <c r="BH53" s="53"/>
      <c r="BI53" s="54">
        <f t="shared" si="50"/>
        <v>0</v>
      </c>
      <c r="BJ53" s="53"/>
      <c r="BK53" s="54">
        <f t="shared" si="51"/>
        <v>0</v>
      </c>
      <c r="BL53" s="53"/>
      <c r="BM53" s="54">
        <f t="shared" si="52"/>
        <v>0</v>
      </c>
      <c r="BN53" s="53"/>
      <c r="BO53" s="54">
        <f t="shared" si="53"/>
        <v>0</v>
      </c>
      <c r="BP53" s="53"/>
      <c r="BQ53" s="54">
        <f t="shared" si="54"/>
        <v>0</v>
      </c>
      <c r="BR53" s="53"/>
      <c r="BS53" s="54">
        <f t="shared" si="55"/>
        <v>0</v>
      </c>
      <c r="BT53" s="53"/>
      <c r="BU53" s="54">
        <f t="shared" si="56"/>
        <v>0</v>
      </c>
      <c r="BV53" s="53"/>
      <c r="BW53" s="54">
        <f t="shared" si="57"/>
        <v>0</v>
      </c>
      <c r="BX53" s="53"/>
      <c r="BY53" s="54">
        <f t="shared" si="58"/>
        <v>0</v>
      </c>
      <c r="BZ53" s="53"/>
      <c r="CA53" s="54">
        <f t="shared" si="59"/>
        <v>0</v>
      </c>
      <c r="CB53" s="53"/>
      <c r="CC53" s="54">
        <f t="shared" si="60"/>
        <v>0</v>
      </c>
      <c r="CD53" s="53"/>
      <c r="CE53" s="54">
        <f t="shared" si="61"/>
        <v>0</v>
      </c>
      <c r="CF53" s="53"/>
      <c r="CG53" s="54">
        <f t="shared" si="62"/>
        <v>0</v>
      </c>
      <c r="CH53" s="53"/>
      <c r="CI53" s="54">
        <f t="shared" si="63"/>
        <v>0</v>
      </c>
      <c r="CJ53" s="53"/>
      <c r="CK53" s="54">
        <f t="shared" si="64"/>
        <v>0</v>
      </c>
      <c r="CL53" s="53"/>
      <c r="CM53" s="54">
        <f t="shared" si="65"/>
        <v>0</v>
      </c>
      <c r="CN53" s="53"/>
      <c r="CO53" s="54">
        <f t="shared" si="66"/>
        <v>0</v>
      </c>
      <c r="CP53" s="53"/>
      <c r="CQ53" s="54">
        <f t="shared" si="67"/>
        <v>0</v>
      </c>
      <c r="CR53" s="53">
        <v>102</v>
      </c>
      <c r="CS53" s="54">
        <f t="shared" si="68"/>
        <v>2548465.9200000004</v>
      </c>
      <c r="CT53" s="53"/>
      <c r="CU53" s="54">
        <f t="shared" si="69"/>
        <v>0</v>
      </c>
      <c r="CV53" s="53"/>
      <c r="CW53" s="54">
        <f t="shared" si="70"/>
        <v>0</v>
      </c>
      <c r="CX53" s="53"/>
      <c r="CY53" s="54">
        <f t="shared" si="71"/>
        <v>0</v>
      </c>
      <c r="CZ53" s="53"/>
      <c r="DA53" s="54">
        <f t="shared" si="72"/>
        <v>0</v>
      </c>
      <c r="DB53" s="53"/>
      <c r="DC53" s="54">
        <f t="shared" si="73"/>
        <v>0</v>
      </c>
      <c r="DD53" s="53"/>
      <c r="DE53" s="54">
        <f t="shared" si="74"/>
        <v>0</v>
      </c>
      <c r="DF53" s="53"/>
      <c r="DG53" s="54">
        <f t="shared" si="75"/>
        <v>0</v>
      </c>
      <c r="DH53" s="53"/>
      <c r="DI53" s="54">
        <f t="shared" si="76"/>
        <v>0</v>
      </c>
      <c r="DJ53" s="53"/>
      <c r="DK53" s="54">
        <f t="shared" si="77"/>
        <v>0</v>
      </c>
      <c r="DL53" s="53"/>
      <c r="DM53" s="54">
        <f t="shared" si="78"/>
        <v>0</v>
      </c>
      <c r="DN53" s="53"/>
      <c r="DO53" s="54">
        <f t="shared" si="79"/>
        <v>0</v>
      </c>
      <c r="DP53" s="53"/>
      <c r="DQ53" s="54">
        <f t="shared" si="80"/>
        <v>0</v>
      </c>
      <c r="DR53" s="53"/>
      <c r="DS53" s="54">
        <f t="shared" si="81"/>
        <v>0</v>
      </c>
      <c r="DT53" s="53"/>
      <c r="DU53" s="54">
        <f t="shared" si="82"/>
        <v>0</v>
      </c>
      <c r="DV53" s="57"/>
      <c r="DW53" s="54">
        <f t="shared" si="83"/>
        <v>0</v>
      </c>
      <c r="DX53" s="53"/>
      <c r="DY53" s="54">
        <f t="shared" si="84"/>
        <v>0</v>
      </c>
      <c r="DZ53" s="53"/>
      <c r="EA53" s="59">
        <f t="shared" si="85"/>
        <v>0</v>
      </c>
      <c r="EB53" s="53"/>
      <c r="EC53" s="54">
        <f t="shared" si="86"/>
        <v>0</v>
      </c>
      <c r="ED53" s="53"/>
      <c r="EE53" s="54">
        <f t="shared" si="87"/>
        <v>0</v>
      </c>
      <c r="EF53" s="53"/>
      <c r="EG53" s="54">
        <f t="shared" si="88"/>
        <v>0</v>
      </c>
      <c r="EH53" s="53"/>
      <c r="EI53" s="54">
        <f t="shared" si="89"/>
        <v>0</v>
      </c>
      <c r="EJ53" s="53"/>
      <c r="EK53" s="54"/>
      <c r="EL53" s="60">
        <f t="shared" si="90"/>
        <v>102</v>
      </c>
      <c r="EM53" s="60">
        <f t="shared" si="90"/>
        <v>2548465.9200000004</v>
      </c>
      <c r="EN53" s="1">
        <f t="shared" si="91"/>
        <v>102</v>
      </c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  <c r="IW53" s="5"/>
      <c r="IX53" s="5"/>
      <c r="IY53" s="5"/>
      <c r="IZ53" s="5"/>
      <c r="JA53" s="5"/>
      <c r="JB53" s="5"/>
      <c r="JC53" s="5"/>
      <c r="JD53" s="5"/>
      <c r="JE53" s="5"/>
    </row>
    <row r="54" spans="1:265" s="1" customFormat="1" ht="30" x14ac:dyDescent="0.25">
      <c r="A54" s="44"/>
      <c r="B54" s="45">
        <v>28</v>
      </c>
      <c r="C54" s="152" t="s">
        <v>235</v>
      </c>
      <c r="D54" s="137" t="s">
        <v>236</v>
      </c>
      <c r="E54" s="48">
        <v>13520</v>
      </c>
      <c r="F54" s="49">
        <v>4.9000000000000004</v>
      </c>
      <c r="G54" s="49"/>
      <c r="H54" s="50">
        <v>1</v>
      </c>
      <c r="I54" s="51"/>
      <c r="J54" s="119">
        <v>1.4</v>
      </c>
      <c r="K54" s="119">
        <v>1.68</v>
      </c>
      <c r="L54" s="119">
        <v>2.23</v>
      </c>
      <c r="M54" s="120">
        <v>2.57</v>
      </c>
      <c r="N54" s="53"/>
      <c r="O54" s="54">
        <f t="shared" si="27"/>
        <v>0</v>
      </c>
      <c r="P54" s="55"/>
      <c r="Q54" s="54">
        <f t="shared" si="28"/>
        <v>0</v>
      </c>
      <c r="R54" s="53"/>
      <c r="S54" s="54">
        <f t="shared" si="29"/>
        <v>0</v>
      </c>
      <c r="T54" s="53"/>
      <c r="U54" s="54">
        <f t="shared" si="30"/>
        <v>0</v>
      </c>
      <c r="V54" s="53"/>
      <c r="W54" s="53">
        <f t="shared" si="31"/>
        <v>0</v>
      </c>
      <c r="X54" s="53"/>
      <c r="Y54" s="54">
        <f t="shared" si="32"/>
        <v>0</v>
      </c>
      <c r="Z54" s="53"/>
      <c r="AA54" s="54">
        <f t="shared" si="33"/>
        <v>0</v>
      </c>
      <c r="AB54" s="53"/>
      <c r="AC54" s="54">
        <f t="shared" si="34"/>
        <v>0</v>
      </c>
      <c r="AD54" s="53"/>
      <c r="AE54" s="54">
        <f t="shared" si="35"/>
        <v>0</v>
      </c>
      <c r="AF54" s="53"/>
      <c r="AG54" s="54">
        <f t="shared" si="36"/>
        <v>0</v>
      </c>
      <c r="AH54" s="53"/>
      <c r="AI54" s="54">
        <f t="shared" si="37"/>
        <v>0</v>
      </c>
      <c r="AJ54" s="53"/>
      <c r="AK54" s="53">
        <f t="shared" si="38"/>
        <v>0</v>
      </c>
      <c r="AL54" s="53"/>
      <c r="AM54" s="54">
        <f t="shared" si="39"/>
        <v>0</v>
      </c>
      <c r="AN54" s="53"/>
      <c r="AO54" s="54">
        <f t="shared" si="40"/>
        <v>0</v>
      </c>
      <c r="AP54" s="53"/>
      <c r="AQ54" s="54">
        <f t="shared" si="41"/>
        <v>0</v>
      </c>
      <c r="AR54" s="53"/>
      <c r="AS54" s="54">
        <f t="shared" si="42"/>
        <v>0</v>
      </c>
      <c r="AT54" s="53"/>
      <c r="AU54" s="54">
        <f t="shared" si="43"/>
        <v>0</v>
      </c>
      <c r="AV54" s="53"/>
      <c r="AW54" s="54">
        <f t="shared" si="44"/>
        <v>0</v>
      </c>
      <c r="AX54" s="53"/>
      <c r="AY54" s="54">
        <f t="shared" si="45"/>
        <v>0</v>
      </c>
      <c r="AZ54" s="83"/>
      <c r="BA54" s="54">
        <f t="shared" si="46"/>
        <v>0</v>
      </c>
      <c r="BB54" s="53"/>
      <c r="BC54" s="54">
        <f t="shared" si="47"/>
        <v>0</v>
      </c>
      <c r="BD54" s="53"/>
      <c r="BE54" s="54">
        <f t="shared" si="48"/>
        <v>0</v>
      </c>
      <c r="BF54" s="53"/>
      <c r="BG54" s="54">
        <f t="shared" si="49"/>
        <v>0</v>
      </c>
      <c r="BH54" s="53"/>
      <c r="BI54" s="54">
        <f t="shared" si="50"/>
        <v>0</v>
      </c>
      <c r="BJ54" s="53"/>
      <c r="BK54" s="54">
        <f t="shared" si="51"/>
        <v>0</v>
      </c>
      <c r="BL54" s="53"/>
      <c r="BM54" s="54">
        <f t="shared" si="52"/>
        <v>0</v>
      </c>
      <c r="BN54" s="53"/>
      <c r="BO54" s="54">
        <f t="shared" si="53"/>
        <v>0</v>
      </c>
      <c r="BP54" s="53"/>
      <c r="BQ54" s="54">
        <f t="shared" si="54"/>
        <v>0</v>
      </c>
      <c r="BR54" s="53"/>
      <c r="BS54" s="54">
        <f t="shared" si="55"/>
        <v>0</v>
      </c>
      <c r="BT54" s="53"/>
      <c r="BU54" s="54">
        <f t="shared" si="56"/>
        <v>0</v>
      </c>
      <c r="BV54" s="53"/>
      <c r="BW54" s="54">
        <f t="shared" si="57"/>
        <v>0</v>
      </c>
      <c r="BX54" s="53"/>
      <c r="BY54" s="54">
        <f t="shared" si="58"/>
        <v>0</v>
      </c>
      <c r="BZ54" s="53"/>
      <c r="CA54" s="54">
        <f t="shared" si="59"/>
        <v>0</v>
      </c>
      <c r="CB54" s="53"/>
      <c r="CC54" s="54">
        <f t="shared" si="60"/>
        <v>0</v>
      </c>
      <c r="CD54" s="53"/>
      <c r="CE54" s="54">
        <f t="shared" si="61"/>
        <v>0</v>
      </c>
      <c r="CF54" s="53"/>
      <c r="CG54" s="54">
        <f t="shared" si="62"/>
        <v>0</v>
      </c>
      <c r="CH54" s="53"/>
      <c r="CI54" s="54">
        <f t="shared" si="63"/>
        <v>0</v>
      </c>
      <c r="CJ54" s="53"/>
      <c r="CK54" s="54">
        <f t="shared" si="64"/>
        <v>0</v>
      </c>
      <c r="CL54" s="53"/>
      <c r="CM54" s="54">
        <f t="shared" si="65"/>
        <v>0</v>
      </c>
      <c r="CN54" s="53"/>
      <c r="CO54" s="54">
        <f t="shared" si="66"/>
        <v>0</v>
      </c>
      <c r="CP54" s="53"/>
      <c r="CQ54" s="54">
        <f t="shared" si="67"/>
        <v>0</v>
      </c>
      <c r="CR54" s="53"/>
      <c r="CS54" s="54">
        <f t="shared" si="68"/>
        <v>0</v>
      </c>
      <c r="CT54" s="53"/>
      <c r="CU54" s="54">
        <f t="shared" si="69"/>
        <v>0</v>
      </c>
      <c r="CV54" s="53"/>
      <c r="CW54" s="54">
        <f t="shared" si="70"/>
        <v>0</v>
      </c>
      <c r="CX54" s="53"/>
      <c r="CY54" s="54">
        <f t="shared" si="71"/>
        <v>0</v>
      </c>
      <c r="CZ54" s="53"/>
      <c r="DA54" s="54">
        <f t="shared" si="72"/>
        <v>0</v>
      </c>
      <c r="DB54" s="53"/>
      <c r="DC54" s="54">
        <f t="shared" si="73"/>
        <v>0</v>
      </c>
      <c r="DD54" s="53"/>
      <c r="DE54" s="54">
        <f t="shared" si="74"/>
        <v>0</v>
      </c>
      <c r="DF54" s="53"/>
      <c r="DG54" s="54">
        <f t="shared" si="75"/>
        <v>0</v>
      </c>
      <c r="DH54" s="53"/>
      <c r="DI54" s="54">
        <f t="shared" si="76"/>
        <v>0</v>
      </c>
      <c r="DJ54" s="53"/>
      <c r="DK54" s="54">
        <f t="shared" si="77"/>
        <v>0</v>
      </c>
      <c r="DL54" s="53"/>
      <c r="DM54" s="54">
        <f t="shared" si="78"/>
        <v>0</v>
      </c>
      <c r="DN54" s="53"/>
      <c r="DO54" s="54">
        <f t="shared" si="79"/>
        <v>0</v>
      </c>
      <c r="DP54" s="53"/>
      <c r="DQ54" s="54">
        <f t="shared" si="80"/>
        <v>0</v>
      </c>
      <c r="DR54" s="53"/>
      <c r="DS54" s="54">
        <f t="shared" si="81"/>
        <v>0</v>
      </c>
      <c r="DT54" s="53"/>
      <c r="DU54" s="54">
        <f t="shared" si="82"/>
        <v>0</v>
      </c>
      <c r="DV54" s="57"/>
      <c r="DW54" s="54">
        <f t="shared" si="83"/>
        <v>0</v>
      </c>
      <c r="DX54" s="53"/>
      <c r="DY54" s="54">
        <f t="shared" si="84"/>
        <v>0</v>
      </c>
      <c r="DZ54" s="53"/>
      <c r="EA54" s="59">
        <f t="shared" si="85"/>
        <v>0</v>
      </c>
      <c r="EB54" s="53"/>
      <c r="EC54" s="54">
        <f t="shared" si="86"/>
        <v>0</v>
      </c>
      <c r="ED54" s="53"/>
      <c r="EE54" s="54">
        <f t="shared" si="87"/>
        <v>0</v>
      </c>
      <c r="EF54" s="53"/>
      <c r="EG54" s="54">
        <f t="shared" si="88"/>
        <v>0</v>
      </c>
      <c r="EH54" s="53"/>
      <c r="EI54" s="54">
        <f t="shared" si="89"/>
        <v>0</v>
      </c>
      <c r="EJ54" s="53"/>
      <c r="EK54" s="54"/>
      <c r="EL54" s="60">
        <f t="shared" si="90"/>
        <v>0</v>
      </c>
      <c r="EM54" s="60">
        <f t="shared" si="90"/>
        <v>0</v>
      </c>
      <c r="EN54" s="1">
        <f t="shared" si="91"/>
        <v>0</v>
      </c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</row>
    <row r="55" spans="1:265" s="1" customFormat="1" ht="30" x14ac:dyDescent="0.25">
      <c r="A55" s="44"/>
      <c r="B55" s="45">
        <v>29</v>
      </c>
      <c r="C55" s="152" t="s">
        <v>237</v>
      </c>
      <c r="D55" s="137" t="s">
        <v>238</v>
      </c>
      <c r="E55" s="48">
        <v>13520</v>
      </c>
      <c r="F55" s="49">
        <v>22.2</v>
      </c>
      <c r="G55" s="49"/>
      <c r="H55" s="161">
        <v>0.85</v>
      </c>
      <c r="I55" s="51"/>
      <c r="J55" s="119">
        <v>1.4</v>
      </c>
      <c r="K55" s="119">
        <v>1.68</v>
      </c>
      <c r="L55" s="119">
        <v>2.23</v>
      </c>
      <c r="M55" s="120">
        <v>2.57</v>
      </c>
      <c r="N55" s="53"/>
      <c r="O55" s="54">
        <f t="shared" si="27"/>
        <v>0</v>
      </c>
      <c r="P55" s="55"/>
      <c r="Q55" s="54">
        <f t="shared" si="28"/>
        <v>0</v>
      </c>
      <c r="R55" s="53"/>
      <c r="S55" s="54">
        <f t="shared" si="29"/>
        <v>0</v>
      </c>
      <c r="T55" s="53"/>
      <c r="U55" s="54">
        <f t="shared" si="30"/>
        <v>0</v>
      </c>
      <c r="V55" s="53"/>
      <c r="W55" s="53">
        <f t="shared" si="31"/>
        <v>0</v>
      </c>
      <c r="X55" s="53"/>
      <c r="Y55" s="54">
        <f t="shared" si="32"/>
        <v>0</v>
      </c>
      <c r="Z55" s="53"/>
      <c r="AA55" s="54">
        <f t="shared" si="33"/>
        <v>0</v>
      </c>
      <c r="AB55" s="53"/>
      <c r="AC55" s="54">
        <f t="shared" si="34"/>
        <v>0</v>
      </c>
      <c r="AD55" s="53"/>
      <c r="AE55" s="54">
        <f t="shared" si="35"/>
        <v>0</v>
      </c>
      <c r="AF55" s="53"/>
      <c r="AG55" s="54">
        <f t="shared" si="36"/>
        <v>0</v>
      </c>
      <c r="AH55" s="53"/>
      <c r="AI55" s="54">
        <f t="shared" si="37"/>
        <v>0</v>
      </c>
      <c r="AJ55" s="53"/>
      <c r="AK55" s="53">
        <f t="shared" si="38"/>
        <v>0</v>
      </c>
      <c r="AL55" s="53"/>
      <c r="AM55" s="54">
        <f t="shared" si="39"/>
        <v>0</v>
      </c>
      <c r="AN55" s="53"/>
      <c r="AO55" s="54">
        <f t="shared" si="40"/>
        <v>0</v>
      </c>
      <c r="AP55" s="53"/>
      <c r="AQ55" s="54">
        <f t="shared" si="41"/>
        <v>0</v>
      </c>
      <c r="AR55" s="53"/>
      <c r="AS55" s="54">
        <f t="shared" si="42"/>
        <v>0</v>
      </c>
      <c r="AT55" s="53"/>
      <c r="AU55" s="54">
        <f t="shared" si="43"/>
        <v>0</v>
      </c>
      <c r="AV55" s="53"/>
      <c r="AW55" s="54">
        <f t="shared" si="44"/>
        <v>0</v>
      </c>
      <c r="AX55" s="53"/>
      <c r="AY55" s="54">
        <f t="shared" si="45"/>
        <v>0</v>
      </c>
      <c r="AZ55" s="83"/>
      <c r="BA55" s="54">
        <f t="shared" si="46"/>
        <v>0</v>
      </c>
      <c r="BB55" s="53"/>
      <c r="BC55" s="54">
        <f t="shared" si="47"/>
        <v>0</v>
      </c>
      <c r="BD55" s="53"/>
      <c r="BE55" s="54">
        <f t="shared" si="48"/>
        <v>0</v>
      </c>
      <c r="BF55" s="53"/>
      <c r="BG55" s="54">
        <f t="shared" si="49"/>
        <v>0</v>
      </c>
      <c r="BH55" s="53"/>
      <c r="BI55" s="54">
        <f t="shared" si="50"/>
        <v>0</v>
      </c>
      <c r="BJ55" s="53"/>
      <c r="BK55" s="54">
        <f t="shared" si="51"/>
        <v>0</v>
      </c>
      <c r="BL55" s="53"/>
      <c r="BM55" s="54">
        <f t="shared" si="52"/>
        <v>0</v>
      </c>
      <c r="BN55" s="53"/>
      <c r="BO55" s="54">
        <f t="shared" si="53"/>
        <v>0</v>
      </c>
      <c r="BP55" s="53"/>
      <c r="BQ55" s="54">
        <f t="shared" si="54"/>
        <v>0</v>
      </c>
      <c r="BR55" s="53"/>
      <c r="BS55" s="54">
        <f t="shared" si="55"/>
        <v>0</v>
      </c>
      <c r="BT55" s="53"/>
      <c r="BU55" s="54">
        <f t="shared" si="56"/>
        <v>0</v>
      </c>
      <c r="BV55" s="53"/>
      <c r="BW55" s="54">
        <f t="shared" si="57"/>
        <v>0</v>
      </c>
      <c r="BX55" s="53"/>
      <c r="BY55" s="54">
        <f t="shared" si="58"/>
        <v>0</v>
      </c>
      <c r="BZ55" s="53"/>
      <c r="CA55" s="54">
        <f t="shared" si="59"/>
        <v>0</v>
      </c>
      <c r="CB55" s="53"/>
      <c r="CC55" s="54">
        <f t="shared" si="60"/>
        <v>0</v>
      </c>
      <c r="CD55" s="53"/>
      <c r="CE55" s="54">
        <f t="shared" si="61"/>
        <v>0</v>
      </c>
      <c r="CF55" s="53"/>
      <c r="CG55" s="54">
        <f t="shared" si="62"/>
        <v>0</v>
      </c>
      <c r="CH55" s="53"/>
      <c r="CI55" s="54">
        <f t="shared" si="63"/>
        <v>0</v>
      </c>
      <c r="CJ55" s="53">
        <v>10</v>
      </c>
      <c r="CK55" s="54">
        <f t="shared" si="64"/>
        <v>4286056.32</v>
      </c>
      <c r="CL55" s="53"/>
      <c r="CM55" s="54">
        <f t="shared" si="65"/>
        <v>0</v>
      </c>
      <c r="CN55" s="53"/>
      <c r="CO55" s="54">
        <f t="shared" si="66"/>
        <v>0</v>
      </c>
      <c r="CP55" s="53"/>
      <c r="CQ55" s="54">
        <f t="shared" si="67"/>
        <v>0</v>
      </c>
      <c r="CR55" s="53"/>
      <c r="CS55" s="54">
        <f t="shared" si="68"/>
        <v>0</v>
      </c>
      <c r="CT55" s="53"/>
      <c r="CU55" s="54">
        <f t="shared" si="69"/>
        <v>0</v>
      </c>
      <c r="CV55" s="53"/>
      <c r="CW55" s="54">
        <f t="shared" si="70"/>
        <v>0</v>
      </c>
      <c r="CX55" s="53"/>
      <c r="CY55" s="54">
        <f t="shared" si="71"/>
        <v>0</v>
      </c>
      <c r="CZ55" s="53"/>
      <c r="DA55" s="54">
        <f t="shared" si="72"/>
        <v>0</v>
      </c>
      <c r="DB55" s="53"/>
      <c r="DC55" s="54">
        <f t="shared" si="73"/>
        <v>0</v>
      </c>
      <c r="DD55" s="53"/>
      <c r="DE55" s="54">
        <f t="shared" si="74"/>
        <v>0</v>
      </c>
      <c r="DF55" s="53"/>
      <c r="DG55" s="54">
        <f t="shared" si="75"/>
        <v>0</v>
      </c>
      <c r="DH55" s="53">
        <v>6</v>
      </c>
      <c r="DI55" s="54">
        <f t="shared" si="76"/>
        <v>2571633.7919999999</v>
      </c>
      <c r="DJ55" s="53"/>
      <c r="DK55" s="54">
        <f t="shared" si="77"/>
        <v>0</v>
      </c>
      <c r="DL55" s="53"/>
      <c r="DM55" s="54">
        <f t="shared" si="78"/>
        <v>0</v>
      </c>
      <c r="DN55" s="53"/>
      <c r="DO55" s="54">
        <f t="shared" si="79"/>
        <v>0</v>
      </c>
      <c r="DP55" s="53"/>
      <c r="DQ55" s="54">
        <f t="shared" si="80"/>
        <v>0</v>
      </c>
      <c r="DR55" s="53"/>
      <c r="DS55" s="54">
        <f t="shared" si="81"/>
        <v>0</v>
      </c>
      <c r="DT55" s="53"/>
      <c r="DU55" s="54">
        <f t="shared" si="82"/>
        <v>0</v>
      </c>
      <c r="DV55" s="57"/>
      <c r="DW55" s="54">
        <f t="shared" si="83"/>
        <v>0</v>
      </c>
      <c r="DX55" s="53">
        <v>40</v>
      </c>
      <c r="DY55" s="54">
        <f t="shared" si="84"/>
        <v>14286854.399999999</v>
      </c>
      <c r="DZ55" s="53"/>
      <c r="EA55" s="59">
        <f t="shared" si="85"/>
        <v>0</v>
      </c>
      <c r="EB55" s="53"/>
      <c r="EC55" s="54">
        <f t="shared" si="86"/>
        <v>0</v>
      </c>
      <c r="ED55" s="53"/>
      <c r="EE55" s="54">
        <f t="shared" si="87"/>
        <v>0</v>
      </c>
      <c r="EF55" s="53"/>
      <c r="EG55" s="54">
        <f t="shared" si="88"/>
        <v>0</v>
      </c>
      <c r="EH55" s="53"/>
      <c r="EI55" s="54">
        <f t="shared" si="89"/>
        <v>0</v>
      </c>
      <c r="EJ55" s="53"/>
      <c r="EK55" s="54"/>
      <c r="EL55" s="60">
        <f t="shared" si="90"/>
        <v>56</v>
      </c>
      <c r="EM55" s="60">
        <f t="shared" si="90"/>
        <v>21144544.511999998</v>
      </c>
      <c r="EN55" s="1">
        <f t="shared" si="91"/>
        <v>47.6</v>
      </c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  <c r="IV55" s="5"/>
      <c r="IW55" s="5"/>
      <c r="IX55" s="5"/>
      <c r="IY55" s="5"/>
      <c r="IZ55" s="5"/>
      <c r="JA55" s="5"/>
      <c r="JB55" s="5"/>
      <c r="JC55" s="5"/>
      <c r="JD55" s="5"/>
      <c r="JE55" s="5"/>
    </row>
    <row r="56" spans="1:265" x14ac:dyDescent="0.25">
      <c r="A56" s="44"/>
      <c r="B56" s="45">
        <v>30</v>
      </c>
      <c r="C56" s="46" t="s">
        <v>239</v>
      </c>
      <c r="D56" s="67" t="s">
        <v>240</v>
      </c>
      <c r="E56" s="48">
        <v>13520</v>
      </c>
      <c r="F56" s="49">
        <v>0.97</v>
      </c>
      <c r="G56" s="49"/>
      <c r="H56" s="50">
        <v>1</v>
      </c>
      <c r="I56" s="51"/>
      <c r="J56" s="48">
        <v>1.4</v>
      </c>
      <c r="K56" s="48">
        <v>1.68</v>
      </c>
      <c r="L56" s="48">
        <v>2.23</v>
      </c>
      <c r="M56" s="52">
        <v>2.57</v>
      </c>
      <c r="N56" s="53">
        <v>7</v>
      </c>
      <c r="O56" s="54">
        <f t="shared" si="27"/>
        <v>128521.12</v>
      </c>
      <c r="P56" s="55"/>
      <c r="Q56" s="54">
        <f t="shared" si="28"/>
        <v>0</v>
      </c>
      <c r="R56" s="53"/>
      <c r="S56" s="54">
        <f t="shared" si="29"/>
        <v>0</v>
      </c>
      <c r="T56" s="53"/>
      <c r="U56" s="54">
        <f t="shared" si="30"/>
        <v>0</v>
      </c>
      <c r="V56" s="53"/>
      <c r="W56" s="53">
        <f t="shared" si="31"/>
        <v>0</v>
      </c>
      <c r="X56" s="53"/>
      <c r="Y56" s="54">
        <f t="shared" si="32"/>
        <v>0</v>
      </c>
      <c r="Z56" s="53">
        <v>19</v>
      </c>
      <c r="AA56" s="54">
        <f t="shared" si="33"/>
        <v>348843.04</v>
      </c>
      <c r="AB56" s="53">
        <v>3</v>
      </c>
      <c r="AC56" s="54">
        <f t="shared" si="34"/>
        <v>55080.479999999996</v>
      </c>
      <c r="AD56" s="53"/>
      <c r="AE56" s="54">
        <f t="shared" si="35"/>
        <v>0</v>
      </c>
      <c r="AF56" s="53"/>
      <c r="AG56" s="54">
        <f t="shared" si="36"/>
        <v>0</v>
      </c>
      <c r="AH56" s="53"/>
      <c r="AI56" s="54">
        <f t="shared" si="37"/>
        <v>0</v>
      </c>
      <c r="AJ56" s="53"/>
      <c r="AK56" s="53">
        <f t="shared" si="38"/>
        <v>0</v>
      </c>
      <c r="AL56" s="53"/>
      <c r="AM56" s="54">
        <f t="shared" si="39"/>
        <v>0</v>
      </c>
      <c r="AN56" s="53"/>
      <c r="AO56" s="54">
        <f t="shared" si="40"/>
        <v>0</v>
      </c>
      <c r="AP56" s="53"/>
      <c r="AQ56" s="54">
        <f t="shared" si="41"/>
        <v>0</v>
      </c>
      <c r="AR56" s="53"/>
      <c r="AS56" s="54">
        <f t="shared" si="42"/>
        <v>0</v>
      </c>
      <c r="AT56" s="53"/>
      <c r="AU56" s="54">
        <f t="shared" si="43"/>
        <v>0</v>
      </c>
      <c r="AV56" s="53">
        <v>34</v>
      </c>
      <c r="AW56" s="54">
        <f t="shared" si="44"/>
        <v>624245.43999999994</v>
      </c>
      <c r="AX56" s="53">
        <v>120</v>
      </c>
      <c r="AY56" s="54">
        <f t="shared" si="45"/>
        <v>2203219.1999999997</v>
      </c>
      <c r="AZ56" s="83">
        <v>78</v>
      </c>
      <c r="BA56" s="54">
        <f t="shared" si="46"/>
        <v>1432092.4799999997</v>
      </c>
      <c r="BB56" s="53">
        <v>60</v>
      </c>
      <c r="BC56" s="54">
        <f t="shared" si="47"/>
        <v>1101609.5999999999</v>
      </c>
      <c r="BD56" s="53">
        <v>17</v>
      </c>
      <c r="BE56" s="54">
        <f t="shared" si="48"/>
        <v>312122.71999999997</v>
      </c>
      <c r="BF56" s="53">
        <v>200</v>
      </c>
      <c r="BG56" s="54">
        <f t="shared" si="49"/>
        <v>3672031.9999999995</v>
      </c>
      <c r="BH56" s="53">
        <v>30</v>
      </c>
      <c r="BI56" s="54">
        <f t="shared" si="50"/>
        <v>550804.79999999993</v>
      </c>
      <c r="BJ56" s="53">
        <v>15</v>
      </c>
      <c r="BK56" s="54">
        <f t="shared" si="51"/>
        <v>275402.39999999997</v>
      </c>
      <c r="BL56" s="53"/>
      <c r="BM56" s="54">
        <f t="shared" si="52"/>
        <v>0</v>
      </c>
      <c r="BN56" s="53">
        <v>1</v>
      </c>
      <c r="BO56" s="54">
        <f t="shared" si="53"/>
        <v>18360.16</v>
      </c>
      <c r="BP56" s="53"/>
      <c r="BQ56" s="54">
        <f t="shared" si="54"/>
        <v>0</v>
      </c>
      <c r="BR56" s="53"/>
      <c r="BS56" s="54">
        <f t="shared" si="55"/>
        <v>0</v>
      </c>
      <c r="BT56" s="53"/>
      <c r="BU56" s="54">
        <f t="shared" si="56"/>
        <v>0</v>
      </c>
      <c r="BV56" s="53">
        <v>5</v>
      </c>
      <c r="BW56" s="54">
        <f t="shared" si="57"/>
        <v>91800.799999999988</v>
      </c>
      <c r="BX56" s="53">
        <v>5</v>
      </c>
      <c r="BY56" s="54">
        <f t="shared" si="58"/>
        <v>91800.799999999988</v>
      </c>
      <c r="BZ56" s="53"/>
      <c r="CA56" s="54">
        <f t="shared" si="59"/>
        <v>0</v>
      </c>
      <c r="CB56" s="53">
        <v>2</v>
      </c>
      <c r="CC56" s="54">
        <f t="shared" si="60"/>
        <v>36720.32</v>
      </c>
      <c r="CD56" s="53">
        <v>3</v>
      </c>
      <c r="CE56" s="54">
        <f t="shared" si="61"/>
        <v>55080.479999999996</v>
      </c>
      <c r="CF56" s="53">
        <v>2</v>
      </c>
      <c r="CG56" s="54">
        <f t="shared" si="62"/>
        <v>36720.32</v>
      </c>
      <c r="CH56" s="53">
        <v>5</v>
      </c>
      <c r="CI56" s="54">
        <f t="shared" si="63"/>
        <v>91800.799999999988</v>
      </c>
      <c r="CJ56" s="53">
        <v>20</v>
      </c>
      <c r="CK56" s="54">
        <f t="shared" si="64"/>
        <v>440643.83999999997</v>
      </c>
      <c r="CL56" s="53">
        <v>20</v>
      </c>
      <c r="CM56" s="54">
        <f t="shared" si="65"/>
        <v>440643.83999999997</v>
      </c>
      <c r="CN56" s="53">
        <v>4</v>
      </c>
      <c r="CO56" s="54">
        <f t="shared" si="66"/>
        <v>88128.767999999996</v>
      </c>
      <c r="CP56" s="53"/>
      <c r="CQ56" s="54">
        <f t="shared" si="67"/>
        <v>0</v>
      </c>
      <c r="CR56" s="53"/>
      <c r="CS56" s="54">
        <f t="shared" si="68"/>
        <v>0</v>
      </c>
      <c r="CT56" s="53"/>
      <c r="CU56" s="54">
        <f t="shared" si="69"/>
        <v>0</v>
      </c>
      <c r="CV56" s="53"/>
      <c r="CW56" s="54">
        <f t="shared" si="70"/>
        <v>0</v>
      </c>
      <c r="CX56" s="53"/>
      <c r="CY56" s="54">
        <f t="shared" si="71"/>
        <v>0</v>
      </c>
      <c r="CZ56" s="53">
        <v>8</v>
      </c>
      <c r="DA56" s="54">
        <f t="shared" si="72"/>
        <v>176257.53599999999</v>
      </c>
      <c r="DB56" s="53">
        <v>5</v>
      </c>
      <c r="DC56" s="54">
        <f t="shared" si="73"/>
        <v>110160.95999999999</v>
      </c>
      <c r="DD56" s="53"/>
      <c r="DE56" s="54">
        <f t="shared" si="74"/>
        <v>0</v>
      </c>
      <c r="DF56" s="53"/>
      <c r="DG56" s="54">
        <f t="shared" si="75"/>
        <v>0</v>
      </c>
      <c r="DH56" s="53">
        <v>11</v>
      </c>
      <c r="DI56" s="54">
        <f t="shared" si="76"/>
        <v>242354.11199999999</v>
      </c>
      <c r="DJ56" s="53">
        <v>5</v>
      </c>
      <c r="DK56" s="54">
        <f t="shared" si="77"/>
        <v>110160.95999999999</v>
      </c>
      <c r="DL56" s="53">
        <v>1</v>
      </c>
      <c r="DM56" s="54">
        <f t="shared" si="78"/>
        <v>22032.191999999999</v>
      </c>
      <c r="DN56" s="53">
        <v>2</v>
      </c>
      <c r="DO56" s="54">
        <f t="shared" si="79"/>
        <v>44064.383999999998</v>
      </c>
      <c r="DP56" s="53"/>
      <c r="DQ56" s="54">
        <f t="shared" si="80"/>
        <v>0</v>
      </c>
      <c r="DR56" s="53"/>
      <c r="DS56" s="54">
        <f t="shared" si="81"/>
        <v>0</v>
      </c>
      <c r="DT56" s="53"/>
      <c r="DU56" s="54">
        <f t="shared" si="82"/>
        <v>0</v>
      </c>
      <c r="DV56" s="57">
        <v>2</v>
      </c>
      <c r="DW56" s="54">
        <f t="shared" si="83"/>
        <v>67408.015999999989</v>
      </c>
      <c r="DX56" s="53">
        <v>100</v>
      </c>
      <c r="DY56" s="54">
        <f t="shared" si="84"/>
        <v>1836015.9999999998</v>
      </c>
      <c r="DZ56" s="53"/>
      <c r="EA56" s="59">
        <f t="shared" si="85"/>
        <v>0</v>
      </c>
      <c r="EB56" s="53"/>
      <c r="EC56" s="54">
        <f t="shared" si="86"/>
        <v>0</v>
      </c>
      <c r="ED56" s="53"/>
      <c r="EE56" s="54">
        <f t="shared" si="87"/>
        <v>0</v>
      </c>
      <c r="EF56" s="53"/>
      <c r="EG56" s="54">
        <f t="shared" si="88"/>
        <v>0</v>
      </c>
      <c r="EH56" s="53"/>
      <c r="EI56" s="54">
        <f t="shared" si="89"/>
        <v>0</v>
      </c>
      <c r="EJ56" s="53"/>
      <c r="EK56" s="54"/>
      <c r="EL56" s="60">
        <f t="shared" si="90"/>
        <v>784</v>
      </c>
      <c r="EM56" s="60">
        <f t="shared" si="90"/>
        <v>14704127.568000002</v>
      </c>
      <c r="EN56" s="1">
        <f t="shared" si="91"/>
        <v>784</v>
      </c>
    </row>
    <row r="57" spans="1:265" ht="30" x14ac:dyDescent="0.25">
      <c r="A57" s="44"/>
      <c r="B57" s="45">
        <v>31</v>
      </c>
      <c r="C57" s="46" t="s">
        <v>241</v>
      </c>
      <c r="D57" s="67" t="s">
        <v>242</v>
      </c>
      <c r="E57" s="48">
        <v>13520</v>
      </c>
      <c r="F57" s="49">
        <v>1.1599999999999999</v>
      </c>
      <c r="G57" s="49"/>
      <c r="H57" s="50">
        <v>1</v>
      </c>
      <c r="I57" s="51"/>
      <c r="J57" s="48">
        <v>1.4</v>
      </c>
      <c r="K57" s="48">
        <v>1.68</v>
      </c>
      <c r="L57" s="48">
        <v>2.23</v>
      </c>
      <c r="M57" s="52">
        <v>2.57</v>
      </c>
      <c r="N57" s="53">
        <v>0</v>
      </c>
      <c r="O57" s="54">
        <f t="shared" si="27"/>
        <v>0</v>
      </c>
      <c r="P57" s="55"/>
      <c r="Q57" s="54">
        <f t="shared" si="28"/>
        <v>0</v>
      </c>
      <c r="R57" s="53">
        <v>0</v>
      </c>
      <c r="S57" s="54">
        <f t="shared" si="29"/>
        <v>0</v>
      </c>
      <c r="T57" s="53">
        <v>0</v>
      </c>
      <c r="U57" s="54">
        <f t="shared" si="30"/>
        <v>0</v>
      </c>
      <c r="V57" s="53"/>
      <c r="W57" s="53">
        <f t="shared" si="31"/>
        <v>0</v>
      </c>
      <c r="X57" s="53"/>
      <c r="Y57" s="54">
        <f t="shared" si="32"/>
        <v>0</v>
      </c>
      <c r="Z57" s="53">
        <v>0</v>
      </c>
      <c r="AA57" s="54">
        <f t="shared" si="33"/>
        <v>0</v>
      </c>
      <c r="AB57" s="53"/>
      <c r="AC57" s="54">
        <f t="shared" si="34"/>
        <v>0</v>
      </c>
      <c r="AD57" s="53"/>
      <c r="AE57" s="54">
        <f t="shared" si="35"/>
        <v>0</v>
      </c>
      <c r="AF57" s="53">
        <v>0</v>
      </c>
      <c r="AG57" s="54">
        <f t="shared" si="36"/>
        <v>0</v>
      </c>
      <c r="AH57" s="53"/>
      <c r="AI57" s="54">
        <f t="shared" si="37"/>
        <v>0</v>
      </c>
      <c r="AJ57" s="53"/>
      <c r="AK57" s="53">
        <f t="shared" si="38"/>
        <v>0</v>
      </c>
      <c r="AL57" s="53">
        <v>0</v>
      </c>
      <c r="AM57" s="54">
        <f t="shared" si="39"/>
        <v>0</v>
      </c>
      <c r="AN57" s="53"/>
      <c r="AO57" s="54">
        <f t="shared" si="40"/>
        <v>0</v>
      </c>
      <c r="AP57" s="53">
        <v>0</v>
      </c>
      <c r="AQ57" s="54">
        <f t="shared" si="41"/>
        <v>0</v>
      </c>
      <c r="AR57" s="53"/>
      <c r="AS57" s="54">
        <f t="shared" si="42"/>
        <v>0</v>
      </c>
      <c r="AT57" s="53"/>
      <c r="AU57" s="54">
        <f t="shared" si="43"/>
        <v>0</v>
      </c>
      <c r="AV57" s="53">
        <v>0</v>
      </c>
      <c r="AW57" s="54">
        <f t="shared" si="44"/>
        <v>0</v>
      </c>
      <c r="AX57" s="53"/>
      <c r="AY57" s="54">
        <f t="shared" si="45"/>
        <v>0</v>
      </c>
      <c r="AZ57" s="83"/>
      <c r="BA57" s="54">
        <f t="shared" si="46"/>
        <v>0</v>
      </c>
      <c r="BB57" s="53"/>
      <c r="BC57" s="54">
        <f t="shared" si="47"/>
        <v>0</v>
      </c>
      <c r="BD57" s="53"/>
      <c r="BE57" s="54">
        <f t="shared" si="48"/>
        <v>0</v>
      </c>
      <c r="BF57" s="53"/>
      <c r="BG57" s="54">
        <f t="shared" si="49"/>
        <v>0</v>
      </c>
      <c r="BH57" s="53"/>
      <c r="BI57" s="54">
        <f t="shared" si="50"/>
        <v>0</v>
      </c>
      <c r="BJ57" s="53"/>
      <c r="BK57" s="54">
        <f t="shared" si="51"/>
        <v>0</v>
      </c>
      <c r="BL57" s="53"/>
      <c r="BM57" s="54">
        <f t="shared" si="52"/>
        <v>0</v>
      </c>
      <c r="BN57" s="53"/>
      <c r="BO57" s="54">
        <f t="shared" si="53"/>
        <v>0</v>
      </c>
      <c r="BP57" s="53"/>
      <c r="BQ57" s="54">
        <f t="shared" si="54"/>
        <v>0</v>
      </c>
      <c r="BR57" s="53"/>
      <c r="BS57" s="54">
        <f t="shared" si="55"/>
        <v>0</v>
      </c>
      <c r="BT57" s="53"/>
      <c r="BU57" s="54">
        <f t="shared" si="56"/>
        <v>0</v>
      </c>
      <c r="BV57" s="53"/>
      <c r="BW57" s="54">
        <f t="shared" si="57"/>
        <v>0</v>
      </c>
      <c r="BX57" s="53">
        <v>0</v>
      </c>
      <c r="BY57" s="54">
        <f t="shared" si="58"/>
        <v>0</v>
      </c>
      <c r="BZ57" s="53">
        <v>0</v>
      </c>
      <c r="CA57" s="54">
        <f t="shared" si="59"/>
        <v>0</v>
      </c>
      <c r="CB57" s="53"/>
      <c r="CC57" s="54">
        <f t="shared" si="60"/>
        <v>0</v>
      </c>
      <c r="CD57" s="53">
        <v>0</v>
      </c>
      <c r="CE57" s="54">
        <f t="shared" si="61"/>
        <v>0</v>
      </c>
      <c r="CF57" s="53">
        <v>0</v>
      </c>
      <c r="CG57" s="54">
        <f t="shared" si="62"/>
        <v>0</v>
      </c>
      <c r="CH57" s="53">
        <v>2</v>
      </c>
      <c r="CI57" s="54">
        <f t="shared" si="63"/>
        <v>43912.959999999992</v>
      </c>
      <c r="CJ57" s="53"/>
      <c r="CK57" s="54">
        <f t="shared" si="64"/>
        <v>0</v>
      </c>
      <c r="CL57" s="53">
        <v>0</v>
      </c>
      <c r="CM57" s="54">
        <f t="shared" si="65"/>
        <v>0</v>
      </c>
      <c r="CN57" s="53"/>
      <c r="CO57" s="54">
        <f t="shared" si="66"/>
        <v>0</v>
      </c>
      <c r="CP57" s="53">
        <v>0</v>
      </c>
      <c r="CQ57" s="54">
        <f t="shared" si="67"/>
        <v>0</v>
      </c>
      <c r="CR57" s="53">
        <v>0</v>
      </c>
      <c r="CS57" s="54">
        <f t="shared" si="68"/>
        <v>0</v>
      </c>
      <c r="CT57" s="53"/>
      <c r="CU57" s="54">
        <f t="shared" si="69"/>
        <v>0</v>
      </c>
      <c r="CV57" s="53"/>
      <c r="CW57" s="54">
        <f t="shared" si="70"/>
        <v>0</v>
      </c>
      <c r="CX57" s="53">
        <v>0</v>
      </c>
      <c r="CY57" s="54">
        <f t="shared" si="71"/>
        <v>0</v>
      </c>
      <c r="CZ57" s="53">
        <v>2</v>
      </c>
      <c r="DA57" s="54">
        <f t="shared" si="72"/>
        <v>52695.551999999996</v>
      </c>
      <c r="DB57" s="53">
        <v>0</v>
      </c>
      <c r="DC57" s="54">
        <f t="shared" si="73"/>
        <v>0</v>
      </c>
      <c r="DD57" s="53">
        <v>0</v>
      </c>
      <c r="DE57" s="54">
        <f t="shared" si="74"/>
        <v>0</v>
      </c>
      <c r="DF57" s="53"/>
      <c r="DG57" s="54">
        <f t="shared" si="75"/>
        <v>0</v>
      </c>
      <c r="DH57" s="53"/>
      <c r="DI57" s="54">
        <f t="shared" si="76"/>
        <v>0</v>
      </c>
      <c r="DJ57" s="53"/>
      <c r="DK57" s="54">
        <f t="shared" si="77"/>
        <v>0</v>
      </c>
      <c r="DL57" s="53"/>
      <c r="DM57" s="54">
        <f t="shared" si="78"/>
        <v>0</v>
      </c>
      <c r="DN57" s="53"/>
      <c r="DO57" s="54">
        <f t="shared" si="79"/>
        <v>0</v>
      </c>
      <c r="DP57" s="53"/>
      <c r="DQ57" s="54">
        <f t="shared" si="80"/>
        <v>0</v>
      </c>
      <c r="DR57" s="53">
        <v>2</v>
      </c>
      <c r="DS57" s="54">
        <f t="shared" si="81"/>
        <v>52695.551999999996</v>
      </c>
      <c r="DT57" s="53">
        <v>0</v>
      </c>
      <c r="DU57" s="54">
        <f t="shared" si="82"/>
        <v>0</v>
      </c>
      <c r="DV57" s="57">
        <v>0</v>
      </c>
      <c r="DW57" s="54">
        <f t="shared" si="83"/>
        <v>0</v>
      </c>
      <c r="DX57" s="53"/>
      <c r="DY57" s="54">
        <f t="shared" si="84"/>
        <v>0</v>
      </c>
      <c r="DZ57" s="53"/>
      <c r="EA57" s="59">
        <f t="shared" si="85"/>
        <v>0</v>
      </c>
      <c r="EB57" s="53"/>
      <c r="EC57" s="54">
        <f t="shared" si="86"/>
        <v>0</v>
      </c>
      <c r="ED57" s="53"/>
      <c r="EE57" s="54">
        <f t="shared" si="87"/>
        <v>0</v>
      </c>
      <c r="EF57" s="53"/>
      <c r="EG57" s="54">
        <f t="shared" si="88"/>
        <v>0</v>
      </c>
      <c r="EH57" s="53"/>
      <c r="EI57" s="54">
        <f t="shared" si="89"/>
        <v>0</v>
      </c>
      <c r="EJ57" s="53"/>
      <c r="EK57" s="54"/>
      <c r="EL57" s="60">
        <f t="shared" si="90"/>
        <v>6</v>
      </c>
      <c r="EM57" s="60">
        <f t="shared" si="90"/>
        <v>149304.06399999998</v>
      </c>
      <c r="EN57" s="1">
        <f t="shared" si="91"/>
        <v>6</v>
      </c>
    </row>
    <row r="58" spans="1:265" s="89" customFormat="1" ht="30" x14ac:dyDescent="0.25">
      <c r="A58" s="44"/>
      <c r="B58" s="45">
        <v>32</v>
      </c>
      <c r="C58" s="46" t="s">
        <v>243</v>
      </c>
      <c r="D58" s="67" t="s">
        <v>244</v>
      </c>
      <c r="E58" s="48">
        <v>13520</v>
      </c>
      <c r="F58" s="49">
        <v>0.97</v>
      </c>
      <c r="G58" s="49"/>
      <c r="H58" s="50">
        <v>1</v>
      </c>
      <c r="I58" s="51"/>
      <c r="J58" s="48">
        <v>1.4</v>
      </c>
      <c r="K58" s="48">
        <v>1.68</v>
      </c>
      <c r="L58" s="48">
        <v>2.23</v>
      </c>
      <c r="M58" s="52">
        <v>2.57</v>
      </c>
      <c r="N58" s="53"/>
      <c r="O58" s="54">
        <f t="shared" si="27"/>
        <v>0</v>
      </c>
      <c r="P58" s="55"/>
      <c r="Q58" s="54">
        <f t="shared" si="28"/>
        <v>0</v>
      </c>
      <c r="R58" s="53"/>
      <c r="S58" s="54">
        <f t="shared" si="29"/>
        <v>0</v>
      </c>
      <c r="T58" s="53"/>
      <c r="U58" s="54">
        <f t="shared" si="30"/>
        <v>0</v>
      </c>
      <c r="V58" s="53"/>
      <c r="W58" s="53">
        <f t="shared" si="31"/>
        <v>0</v>
      </c>
      <c r="X58" s="53"/>
      <c r="Y58" s="54">
        <f t="shared" si="32"/>
        <v>0</v>
      </c>
      <c r="Z58" s="53"/>
      <c r="AA58" s="54">
        <f t="shared" si="33"/>
        <v>0</v>
      </c>
      <c r="AB58" s="53"/>
      <c r="AC58" s="54">
        <f t="shared" si="34"/>
        <v>0</v>
      </c>
      <c r="AD58" s="53"/>
      <c r="AE58" s="54">
        <f t="shared" si="35"/>
        <v>0</v>
      </c>
      <c r="AF58" s="53"/>
      <c r="AG58" s="54">
        <f t="shared" si="36"/>
        <v>0</v>
      </c>
      <c r="AH58" s="53"/>
      <c r="AI58" s="54">
        <f t="shared" si="37"/>
        <v>0</v>
      </c>
      <c r="AJ58" s="53"/>
      <c r="AK58" s="53">
        <f t="shared" si="38"/>
        <v>0</v>
      </c>
      <c r="AL58" s="53"/>
      <c r="AM58" s="54">
        <f t="shared" si="39"/>
        <v>0</v>
      </c>
      <c r="AN58" s="68">
        <v>20</v>
      </c>
      <c r="AO58" s="54">
        <f t="shared" si="40"/>
        <v>367203.19999999995</v>
      </c>
      <c r="AP58" s="53"/>
      <c r="AQ58" s="54">
        <f t="shared" si="41"/>
        <v>0</v>
      </c>
      <c r="AR58" s="53"/>
      <c r="AS58" s="54">
        <f t="shared" si="42"/>
        <v>0</v>
      </c>
      <c r="AT58" s="53"/>
      <c r="AU58" s="54">
        <f t="shared" si="43"/>
        <v>0</v>
      </c>
      <c r="AV58" s="53"/>
      <c r="AW58" s="54">
        <f t="shared" si="44"/>
        <v>0</v>
      </c>
      <c r="AX58" s="53"/>
      <c r="AY58" s="54">
        <f t="shared" si="45"/>
        <v>0</v>
      </c>
      <c r="AZ58" s="83"/>
      <c r="BA58" s="54">
        <f t="shared" si="46"/>
        <v>0</v>
      </c>
      <c r="BB58" s="53"/>
      <c r="BC58" s="54">
        <f t="shared" si="47"/>
        <v>0</v>
      </c>
      <c r="BD58" s="53"/>
      <c r="BE58" s="54">
        <f t="shared" si="48"/>
        <v>0</v>
      </c>
      <c r="BF58" s="53"/>
      <c r="BG58" s="54">
        <f t="shared" si="49"/>
        <v>0</v>
      </c>
      <c r="BH58" s="53">
        <v>10</v>
      </c>
      <c r="BI58" s="54">
        <f t="shared" si="50"/>
        <v>183601.59999999998</v>
      </c>
      <c r="BJ58" s="53"/>
      <c r="BK58" s="54">
        <f t="shared" si="51"/>
        <v>0</v>
      </c>
      <c r="BL58" s="53"/>
      <c r="BM58" s="54">
        <f t="shared" si="52"/>
        <v>0</v>
      </c>
      <c r="BN58" s="53"/>
      <c r="BO58" s="54">
        <f t="shared" si="53"/>
        <v>0</v>
      </c>
      <c r="BP58" s="53">
        <v>7</v>
      </c>
      <c r="BQ58" s="54">
        <f t="shared" si="54"/>
        <v>128521.12</v>
      </c>
      <c r="BR58" s="53"/>
      <c r="BS58" s="54">
        <f t="shared" si="55"/>
        <v>0</v>
      </c>
      <c r="BT58" s="53"/>
      <c r="BU58" s="54">
        <f t="shared" si="56"/>
        <v>0</v>
      </c>
      <c r="BV58" s="53"/>
      <c r="BW58" s="54">
        <f t="shared" si="57"/>
        <v>0</v>
      </c>
      <c r="BX58" s="53"/>
      <c r="BY58" s="54">
        <f t="shared" si="58"/>
        <v>0</v>
      </c>
      <c r="BZ58" s="53"/>
      <c r="CA58" s="54">
        <f t="shared" si="59"/>
        <v>0</v>
      </c>
      <c r="CB58" s="53"/>
      <c r="CC58" s="54">
        <f t="shared" si="60"/>
        <v>0</v>
      </c>
      <c r="CD58" s="53"/>
      <c r="CE58" s="54">
        <f t="shared" si="61"/>
        <v>0</v>
      </c>
      <c r="CF58" s="53"/>
      <c r="CG58" s="54">
        <f t="shared" si="62"/>
        <v>0</v>
      </c>
      <c r="CH58" s="53"/>
      <c r="CI58" s="54">
        <f t="shared" si="63"/>
        <v>0</v>
      </c>
      <c r="CJ58" s="53"/>
      <c r="CK58" s="54">
        <f t="shared" si="64"/>
        <v>0</v>
      </c>
      <c r="CL58" s="53"/>
      <c r="CM58" s="54">
        <f t="shared" si="65"/>
        <v>0</v>
      </c>
      <c r="CN58" s="53"/>
      <c r="CO58" s="54">
        <f t="shared" si="66"/>
        <v>0</v>
      </c>
      <c r="CP58" s="53"/>
      <c r="CQ58" s="54">
        <f t="shared" si="67"/>
        <v>0</v>
      </c>
      <c r="CR58" s="53"/>
      <c r="CS58" s="54">
        <f t="shared" si="68"/>
        <v>0</v>
      </c>
      <c r="CT58" s="53"/>
      <c r="CU58" s="54">
        <f t="shared" si="69"/>
        <v>0</v>
      </c>
      <c r="CV58" s="53"/>
      <c r="CW58" s="54">
        <f t="shared" si="70"/>
        <v>0</v>
      </c>
      <c r="CX58" s="53"/>
      <c r="CY58" s="54">
        <f t="shared" si="71"/>
        <v>0</v>
      </c>
      <c r="CZ58" s="53">
        <v>0</v>
      </c>
      <c r="DA58" s="54">
        <f t="shared" si="72"/>
        <v>0</v>
      </c>
      <c r="DB58" s="53"/>
      <c r="DC58" s="54">
        <f t="shared" si="73"/>
        <v>0</v>
      </c>
      <c r="DD58" s="53"/>
      <c r="DE58" s="54">
        <f t="shared" si="74"/>
        <v>0</v>
      </c>
      <c r="DF58" s="53"/>
      <c r="DG58" s="54">
        <f t="shared" si="75"/>
        <v>0</v>
      </c>
      <c r="DH58" s="53"/>
      <c r="DI58" s="54">
        <f t="shared" si="76"/>
        <v>0</v>
      </c>
      <c r="DJ58" s="53"/>
      <c r="DK58" s="54">
        <f t="shared" si="77"/>
        <v>0</v>
      </c>
      <c r="DL58" s="53"/>
      <c r="DM58" s="54">
        <f t="shared" si="78"/>
        <v>0</v>
      </c>
      <c r="DN58" s="53"/>
      <c r="DO58" s="54">
        <f t="shared" si="79"/>
        <v>0</v>
      </c>
      <c r="DP58" s="53"/>
      <c r="DQ58" s="54">
        <f t="shared" si="80"/>
        <v>0</v>
      </c>
      <c r="DR58" s="53">
        <v>43</v>
      </c>
      <c r="DS58" s="54">
        <f t="shared" si="81"/>
        <v>947384.25599999994</v>
      </c>
      <c r="DT58" s="53"/>
      <c r="DU58" s="54">
        <f t="shared" si="82"/>
        <v>0</v>
      </c>
      <c r="DV58" s="57"/>
      <c r="DW58" s="54">
        <f t="shared" si="83"/>
        <v>0</v>
      </c>
      <c r="DX58" s="68"/>
      <c r="DY58" s="54">
        <f t="shared" si="84"/>
        <v>0</v>
      </c>
      <c r="DZ58" s="53"/>
      <c r="EA58" s="59">
        <f t="shared" si="85"/>
        <v>0</v>
      </c>
      <c r="EB58" s="53"/>
      <c r="EC58" s="54">
        <f t="shared" si="86"/>
        <v>0</v>
      </c>
      <c r="ED58" s="53"/>
      <c r="EE58" s="54">
        <f t="shared" si="87"/>
        <v>0</v>
      </c>
      <c r="EF58" s="53"/>
      <c r="EG58" s="54">
        <f t="shared" si="88"/>
        <v>0</v>
      </c>
      <c r="EH58" s="53"/>
      <c r="EI58" s="54">
        <f t="shared" si="89"/>
        <v>0</v>
      </c>
      <c r="EJ58" s="53"/>
      <c r="EK58" s="54"/>
      <c r="EL58" s="60">
        <f t="shared" si="90"/>
        <v>80</v>
      </c>
      <c r="EM58" s="60">
        <f t="shared" si="90"/>
        <v>1626710.176</v>
      </c>
      <c r="EN58" s="1">
        <f t="shared" si="91"/>
        <v>80</v>
      </c>
      <c r="EQ58" s="200"/>
      <c r="ER58" s="200"/>
      <c r="ES58" s="200"/>
      <c r="ET58" s="200"/>
      <c r="EU58" s="200"/>
      <c r="EV58" s="200"/>
      <c r="EW58" s="200"/>
      <c r="EX58" s="200"/>
      <c r="EY58" s="200"/>
      <c r="EZ58" s="200"/>
      <c r="FA58" s="200"/>
      <c r="FB58" s="200"/>
      <c r="FC58" s="200"/>
      <c r="FD58" s="200"/>
      <c r="FE58" s="200"/>
      <c r="FF58" s="200"/>
      <c r="FG58" s="200"/>
      <c r="FH58" s="200"/>
      <c r="FI58" s="200"/>
      <c r="FJ58" s="200"/>
      <c r="FK58" s="200"/>
      <c r="FL58" s="200"/>
      <c r="FM58" s="200"/>
      <c r="FN58" s="200"/>
      <c r="FO58" s="200"/>
      <c r="FP58" s="200"/>
      <c r="FQ58" s="200"/>
      <c r="FR58" s="200"/>
      <c r="FS58" s="200"/>
      <c r="FT58" s="200"/>
      <c r="FU58" s="200"/>
      <c r="FV58" s="200"/>
      <c r="FW58" s="200"/>
      <c r="FX58" s="200"/>
      <c r="FY58" s="200"/>
      <c r="FZ58" s="200"/>
      <c r="GA58" s="200"/>
      <c r="GB58" s="200"/>
      <c r="GC58" s="200"/>
      <c r="GD58" s="200"/>
      <c r="GE58" s="200"/>
      <c r="GF58" s="200"/>
      <c r="GG58" s="200"/>
      <c r="GH58" s="200"/>
      <c r="GI58" s="200"/>
      <c r="GJ58" s="200"/>
      <c r="GK58" s="200"/>
      <c r="GL58" s="200"/>
      <c r="GM58" s="200"/>
      <c r="GN58" s="200"/>
      <c r="GO58" s="200"/>
      <c r="GP58" s="200"/>
      <c r="GQ58" s="200"/>
      <c r="GR58" s="200"/>
      <c r="GS58" s="200"/>
      <c r="GT58" s="200"/>
      <c r="GU58" s="200"/>
      <c r="GV58" s="200"/>
      <c r="GW58" s="200"/>
      <c r="GX58" s="200"/>
      <c r="GY58" s="200"/>
      <c r="GZ58" s="200"/>
      <c r="HA58" s="200"/>
      <c r="HB58" s="200"/>
      <c r="HC58" s="200"/>
      <c r="HD58" s="200"/>
      <c r="HE58" s="200"/>
      <c r="HF58" s="200"/>
      <c r="HG58" s="200"/>
      <c r="HH58" s="200"/>
      <c r="HI58" s="200"/>
      <c r="HJ58" s="200"/>
      <c r="HK58" s="200"/>
      <c r="HL58" s="200"/>
      <c r="HM58" s="200"/>
      <c r="HN58" s="200"/>
      <c r="HO58" s="200"/>
      <c r="HP58" s="200"/>
      <c r="HQ58" s="200"/>
      <c r="HR58" s="200"/>
      <c r="HS58" s="200"/>
      <c r="HT58" s="200"/>
      <c r="HU58" s="200"/>
      <c r="HV58" s="200"/>
      <c r="HW58" s="200"/>
      <c r="HX58" s="200"/>
      <c r="HY58" s="200"/>
      <c r="HZ58" s="200"/>
      <c r="IA58" s="200"/>
      <c r="IB58" s="200"/>
      <c r="IC58" s="200"/>
      <c r="ID58" s="200"/>
      <c r="IE58" s="200"/>
      <c r="IF58" s="200"/>
      <c r="IG58" s="200"/>
      <c r="IH58" s="200"/>
      <c r="II58" s="200"/>
      <c r="IJ58" s="200"/>
      <c r="IK58" s="200"/>
      <c r="IL58" s="200"/>
      <c r="IM58" s="200"/>
      <c r="IN58" s="200"/>
      <c r="IO58" s="200"/>
      <c r="IP58" s="200"/>
      <c r="IQ58" s="200"/>
      <c r="IR58" s="200"/>
      <c r="IS58" s="200"/>
      <c r="IT58" s="200"/>
      <c r="IU58" s="200"/>
      <c r="IV58" s="200"/>
      <c r="IW58" s="200"/>
      <c r="IX58" s="200"/>
      <c r="IY58" s="200"/>
      <c r="IZ58" s="200"/>
      <c r="JA58" s="200"/>
      <c r="JB58" s="200"/>
      <c r="JC58" s="200"/>
      <c r="JD58" s="200"/>
      <c r="JE58" s="200"/>
    </row>
    <row r="59" spans="1:265" s="1" customFormat="1" ht="24.75" customHeight="1" x14ac:dyDescent="0.25">
      <c r="A59" s="44"/>
      <c r="B59" s="45">
        <v>33</v>
      </c>
      <c r="C59" s="46" t="s">
        <v>245</v>
      </c>
      <c r="D59" s="47" t="s">
        <v>246</v>
      </c>
      <c r="E59" s="48">
        <v>13520</v>
      </c>
      <c r="F59" s="49">
        <v>0.52</v>
      </c>
      <c r="G59" s="49"/>
      <c r="H59" s="50">
        <v>1</v>
      </c>
      <c r="I59" s="51"/>
      <c r="J59" s="48">
        <v>1.4</v>
      </c>
      <c r="K59" s="48">
        <v>1.68</v>
      </c>
      <c r="L59" s="48">
        <v>2.23</v>
      </c>
      <c r="M59" s="52">
        <v>2.57</v>
      </c>
      <c r="N59" s="53">
        <v>0</v>
      </c>
      <c r="O59" s="54">
        <f t="shared" si="27"/>
        <v>0</v>
      </c>
      <c r="P59" s="55"/>
      <c r="Q59" s="54">
        <f t="shared" si="28"/>
        <v>0</v>
      </c>
      <c r="R59" s="53">
        <v>0</v>
      </c>
      <c r="S59" s="54">
        <f t="shared" si="29"/>
        <v>0</v>
      </c>
      <c r="T59" s="53">
        <v>0</v>
      </c>
      <c r="U59" s="54">
        <f t="shared" si="30"/>
        <v>0</v>
      </c>
      <c r="V59" s="53"/>
      <c r="W59" s="53">
        <f t="shared" si="31"/>
        <v>0</v>
      </c>
      <c r="X59" s="53"/>
      <c r="Y59" s="54">
        <f t="shared" si="32"/>
        <v>0</v>
      </c>
      <c r="Z59" s="53">
        <v>0</v>
      </c>
      <c r="AA59" s="54">
        <f t="shared" si="33"/>
        <v>0</v>
      </c>
      <c r="AB59" s="53">
        <v>0</v>
      </c>
      <c r="AC59" s="54">
        <f t="shared" si="34"/>
        <v>0</v>
      </c>
      <c r="AD59" s="53"/>
      <c r="AE59" s="54">
        <f t="shared" si="35"/>
        <v>0</v>
      </c>
      <c r="AF59" s="53"/>
      <c r="AG59" s="54">
        <f t="shared" si="36"/>
        <v>0</v>
      </c>
      <c r="AH59" s="53"/>
      <c r="AI59" s="54">
        <f t="shared" si="37"/>
        <v>0</v>
      </c>
      <c r="AJ59" s="53"/>
      <c r="AK59" s="53">
        <f t="shared" si="38"/>
        <v>0</v>
      </c>
      <c r="AL59" s="53"/>
      <c r="AM59" s="54">
        <f t="shared" si="39"/>
        <v>0</v>
      </c>
      <c r="AN59" s="53"/>
      <c r="AO59" s="54">
        <f t="shared" si="40"/>
        <v>0</v>
      </c>
      <c r="AP59" s="53">
        <v>0</v>
      </c>
      <c r="AQ59" s="54">
        <f t="shared" si="41"/>
        <v>0</v>
      </c>
      <c r="AR59" s="53"/>
      <c r="AS59" s="54">
        <f t="shared" si="42"/>
        <v>0</v>
      </c>
      <c r="AT59" s="53"/>
      <c r="AU59" s="54">
        <f t="shared" si="43"/>
        <v>0</v>
      </c>
      <c r="AV59" s="53"/>
      <c r="AW59" s="54">
        <f t="shared" si="44"/>
        <v>0</v>
      </c>
      <c r="AX59" s="53"/>
      <c r="AY59" s="54">
        <f t="shared" si="45"/>
        <v>0</v>
      </c>
      <c r="AZ59" s="83"/>
      <c r="BA59" s="54">
        <f t="shared" si="46"/>
        <v>0</v>
      </c>
      <c r="BB59" s="53"/>
      <c r="BC59" s="54">
        <f t="shared" si="47"/>
        <v>0</v>
      </c>
      <c r="BD59" s="53">
        <v>1</v>
      </c>
      <c r="BE59" s="54">
        <f t="shared" si="48"/>
        <v>9842.56</v>
      </c>
      <c r="BF59" s="53"/>
      <c r="BG59" s="54">
        <f t="shared" si="49"/>
        <v>0</v>
      </c>
      <c r="BH59" s="53"/>
      <c r="BI59" s="54">
        <f t="shared" si="50"/>
        <v>0</v>
      </c>
      <c r="BJ59" s="53"/>
      <c r="BK59" s="54">
        <f t="shared" si="51"/>
        <v>0</v>
      </c>
      <c r="BL59" s="53"/>
      <c r="BM59" s="54">
        <f t="shared" si="52"/>
        <v>0</v>
      </c>
      <c r="BN59" s="53"/>
      <c r="BO59" s="54">
        <f t="shared" si="53"/>
        <v>0</v>
      </c>
      <c r="BP59" s="53"/>
      <c r="BQ59" s="54">
        <f t="shared" si="54"/>
        <v>0</v>
      </c>
      <c r="BR59" s="53"/>
      <c r="BS59" s="54">
        <f t="shared" si="55"/>
        <v>0</v>
      </c>
      <c r="BT59" s="53"/>
      <c r="BU59" s="54">
        <f t="shared" si="56"/>
        <v>0</v>
      </c>
      <c r="BV59" s="53"/>
      <c r="BW59" s="54">
        <f t="shared" si="57"/>
        <v>0</v>
      </c>
      <c r="BX59" s="53"/>
      <c r="BY59" s="54">
        <f t="shared" si="58"/>
        <v>0</v>
      </c>
      <c r="BZ59" s="53">
        <v>0</v>
      </c>
      <c r="CA59" s="54">
        <f t="shared" si="59"/>
        <v>0</v>
      </c>
      <c r="CB59" s="53"/>
      <c r="CC59" s="54">
        <f t="shared" si="60"/>
        <v>0</v>
      </c>
      <c r="CD59" s="53"/>
      <c r="CE59" s="54">
        <f t="shared" si="61"/>
        <v>0</v>
      </c>
      <c r="CF59" s="53"/>
      <c r="CG59" s="54">
        <f t="shared" si="62"/>
        <v>0</v>
      </c>
      <c r="CH59" s="53"/>
      <c r="CI59" s="54">
        <f t="shared" si="63"/>
        <v>0</v>
      </c>
      <c r="CJ59" s="53">
        <v>0</v>
      </c>
      <c r="CK59" s="54">
        <f t="shared" si="64"/>
        <v>0</v>
      </c>
      <c r="CL59" s="53">
        <v>0</v>
      </c>
      <c r="CM59" s="54">
        <f t="shared" si="65"/>
        <v>0</v>
      </c>
      <c r="CN59" s="53">
        <v>0</v>
      </c>
      <c r="CO59" s="54">
        <f t="shared" si="66"/>
        <v>0</v>
      </c>
      <c r="CP59" s="53"/>
      <c r="CQ59" s="54">
        <f t="shared" si="67"/>
        <v>0</v>
      </c>
      <c r="CR59" s="53"/>
      <c r="CS59" s="54">
        <f t="shared" si="68"/>
        <v>0</v>
      </c>
      <c r="CT59" s="53"/>
      <c r="CU59" s="54">
        <f t="shared" si="69"/>
        <v>0</v>
      </c>
      <c r="CV59" s="53"/>
      <c r="CW59" s="54">
        <f t="shared" si="70"/>
        <v>0</v>
      </c>
      <c r="CX59" s="53">
        <v>0</v>
      </c>
      <c r="CY59" s="54">
        <f t="shared" si="71"/>
        <v>0</v>
      </c>
      <c r="CZ59" s="53">
        <v>5</v>
      </c>
      <c r="DA59" s="54">
        <f t="shared" si="72"/>
        <v>59055.360000000001</v>
      </c>
      <c r="DB59" s="53"/>
      <c r="DC59" s="54">
        <f t="shared" si="73"/>
        <v>0</v>
      </c>
      <c r="DD59" s="53">
        <v>2</v>
      </c>
      <c r="DE59" s="54">
        <f t="shared" si="74"/>
        <v>23622.144</v>
      </c>
      <c r="DF59" s="53">
        <v>2</v>
      </c>
      <c r="DG59" s="54">
        <f t="shared" si="75"/>
        <v>23622.144</v>
      </c>
      <c r="DH59" s="53"/>
      <c r="DI59" s="54">
        <f t="shared" si="76"/>
        <v>0</v>
      </c>
      <c r="DJ59" s="53"/>
      <c r="DK59" s="54">
        <f t="shared" si="77"/>
        <v>0</v>
      </c>
      <c r="DL59" s="53"/>
      <c r="DM59" s="54">
        <f t="shared" si="78"/>
        <v>0</v>
      </c>
      <c r="DN59" s="53"/>
      <c r="DO59" s="54">
        <f t="shared" si="79"/>
        <v>0</v>
      </c>
      <c r="DP59" s="53"/>
      <c r="DQ59" s="54">
        <f t="shared" si="80"/>
        <v>0</v>
      </c>
      <c r="DR59" s="53"/>
      <c r="DS59" s="54">
        <f t="shared" si="81"/>
        <v>0</v>
      </c>
      <c r="DT59" s="53">
        <v>3</v>
      </c>
      <c r="DU59" s="54">
        <f t="shared" si="82"/>
        <v>47033.376000000004</v>
      </c>
      <c r="DV59" s="57">
        <v>0</v>
      </c>
      <c r="DW59" s="54">
        <f t="shared" si="83"/>
        <v>0</v>
      </c>
      <c r="DX59" s="53"/>
      <c r="DY59" s="54">
        <f t="shared" si="84"/>
        <v>0</v>
      </c>
      <c r="DZ59" s="53"/>
      <c r="EA59" s="59">
        <f t="shared" si="85"/>
        <v>0</v>
      </c>
      <c r="EB59" s="53"/>
      <c r="EC59" s="54">
        <f t="shared" si="86"/>
        <v>0</v>
      </c>
      <c r="ED59" s="53"/>
      <c r="EE59" s="54">
        <f t="shared" si="87"/>
        <v>0</v>
      </c>
      <c r="EF59" s="53"/>
      <c r="EG59" s="54">
        <f t="shared" si="88"/>
        <v>0</v>
      </c>
      <c r="EH59" s="53"/>
      <c r="EI59" s="54">
        <f t="shared" si="89"/>
        <v>0</v>
      </c>
      <c r="EJ59" s="53"/>
      <c r="EK59" s="54"/>
      <c r="EL59" s="60">
        <f t="shared" si="90"/>
        <v>13</v>
      </c>
      <c r="EM59" s="60">
        <f t="shared" si="90"/>
        <v>163175.584</v>
      </c>
      <c r="EN59" s="1">
        <f t="shared" si="91"/>
        <v>13</v>
      </c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  <c r="IW59" s="5"/>
      <c r="IX59" s="5"/>
      <c r="IY59" s="5"/>
      <c r="IZ59" s="5"/>
      <c r="JA59" s="5"/>
      <c r="JB59" s="5"/>
      <c r="JC59" s="5"/>
      <c r="JD59" s="5"/>
      <c r="JE59" s="5"/>
    </row>
    <row r="60" spans="1:265" s="1" customFormat="1" ht="30" x14ac:dyDescent="0.25">
      <c r="A60" s="44"/>
      <c r="B60" s="45">
        <v>34</v>
      </c>
      <c r="C60" s="46" t="s">
        <v>247</v>
      </c>
      <c r="D60" s="47" t="s">
        <v>248</v>
      </c>
      <c r="E60" s="48">
        <v>13520</v>
      </c>
      <c r="F60" s="49">
        <v>0.65</v>
      </c>
      <c r="G60" s="49"/>
      <c r="H60" s="50">
        <v>1</v>
      </c>
      <c r="I60" s="51"/>
      <c r="J60" s="48">
        <v>1.4</v>
      </c>
      <c r="K60" s="48">
        <v>1.68</v>
      </c>
      <c r="L60" s="48">
        <v>2.23</v>
      </c>
      <c r="M60" s="52">
        <v>2.57</v>
      </c>
      <c r="N60" s="53"/>
      <c r="O60" s="54">
        <f t="shared" si="27"/>
        <v>0</v>
      </c>
      <c r="P60" s="55"/>
      <c r="Q60" s="54">
        <f t="shared" si="28"/>
        <v>0</v>
      </c>
      <c r="R60" s="53"/>
      <c r="S60" s="54">
        <f t="shared" si="29"/>
        <v>0</v>
      </c>
      <c r="T60" s="53"/>
      <c r="U60" s="54">
        <f t="shared" si="30"/>
        <v>0</v>
      </c>
      <c r="V60" s="53"/>
      <c r="W60" s="53">
        <f t="shared" si="31"/>
        <v>0</v>
      </c>
      <c r="X60" s="53"/>
      <c r="Y60" s="54">
        <f t="shared" si="32"/>
        <v>0</v>
      </c>
      <c r="Z60" s="53"/>
      <c r="AA60" s="54">
        <f t="shared" si="33"/>
        <v>0</v>
      </c>
      <c r="AB60" s="53"/>
      <c r="AC60" s="54">
        <f t="shared" si="34"/>
        <v>0</v>
      </c>
      <c r="AD60" s="53"/>
      <c r="AE60" s="54">
        <f t="shared" si="35"/>
        <v>0</v>
      </c>
      <c r="AF60" s="53"/>
      <c r="AG60" s="54">
        <f t="shared" si="36"/>
        <v>0</v>
      </c>
      <c r="AH60" s="53"/>
      <c r="AI60" s="54">
        <f t="shared" si="37"/>
        <v>0</v>
      </c>
      <c r="AJ60" s="53"/>
      <c r="AK60" s="53">
        <f t="shared" si="38"/>
        <v>0</v>
      </c>
      <c r="AL60" s="53"/>
      <c r="AM60" s="54">
        <f t="shared" si="39"/>
        <v>0</v>
      </c>
      <c r="AN60" s="55"/>
      <c r="AO60" s="54">
        <f t="shared" si="40"/>
        <v>0</v>
      </c>
      <c r="AP60" s="53"/>
      <c r="AQ60" s="54">
        <f t="shared" si="41"/>
        <v>0</v>
      </c>
      <c r="AR60" s="53"/>
      <c r="AS60" s="54">
        <f t="shared" si="42"/>
        <v>0</v>
      </c>
      <c r="AT60" s="53"/>
      <c r="AU60" s="54">
        <f t="shared" si="43"/>
        <v>0</v>
      </c>
      <c r="AV60" s="53"/>
      <c r="AW60" s="54">
        <f t="shared" si="44"/>
        <v>0</v>
      </c>
      <c r="AX60" s="53"/>
      <c r="AY60" s="54">
        <f t="shared" si="45"/>
        <v>0</v>
      </c>
      <c r="AZ60" s="83"/>
      <c r="BA60" s="54">
        <f t="shared" si="46"/>
        <v>0</v>
      </c>
      <c r="BB60" s="53">
        <v>240</v>
      </c>
      <c r="BC60" s="54">
        <f t="shared" si="47"/>
        <v>2952768</v>
      </c>
      <c r="BD60" s="53">
        <f>31-19</f>
        <v>12</v>
      </c>
      <c r="BE60" s="54">
        <f t="shared" si="48"/>
        <v>147638.39999999999</v>
      </c>
      <c r="BF60" s="53"/>
      <c r="BG60" s="54">
        <f t="shared" si="49"/>
        <v>0</v>
      </c>
      <c r="BH60" s="53">
        <v>55</v>
      </c>
      <c r="BI60" s="54">
        <f t="shared" si="50"/>
        <v>676676</v>
      </c>
      <c r="BJ60" s="53"/>
      <c r="BK60" s="54">
        <f t="shared" si="51"/>
        <v>0</v>
      </c>
      <c r="BL60" s="53">
        <v>517</v>
      </c>
      <c r="BM60" s="54">
        <f t="shared" si="52"/>
        <v>6360754.3999999994</v>
      </c>
      <c r="BN60" s="53">
        <v>436</v>
      </c>
      <c r="BO60" s="54">
        <f t="shared" si="53"/>
        <v>5364195.1999999993</v>
      </c>
      <c r="BP60" s="53">
        <v>600</v>
      </c>
      <c r="BQ60" s="54">
        <f t="shared" si="54"/>
        <v>7381919.9999999991</v>
      </c>
      <c r="BR60" s="53">
        <v>408</v>
      </c>
      <c r="BS60" s="54">
        <f t="shared" si="55"/>
        <v>5019705.5999999996</v>
      </c>
      <c r="BT60" s="53"/>
      <c r="BU60" s="54">
        <f t="shared" si="56"/>
        <v>0</v>
      </c>
      <c r="BV60" s="53"/>
      <c r="BW60" s="54">
        <f t="shared" si="57"/>
        <v>0</v>
      </c>
      <c r="BX60" s="53">
        <v>10</v>
      </c>
      <c r="BY60" s="54">
        <f t="shared" si="58"/>
        <v>123031.99999999999</v>
      </c>
      <c r="BZ60" s="53"/>
      <c r="CA60" s="54">
        <f t="shared" si="59"/>
        <v>0</v>
      </c>
      <c r="CB60" s="53">
        <v>9</v>
      </c>
      <c r="CC60" s="54">
        <f t="shared" si="60"/>
        <v>110728.79999999999</v>
      </c>
      <c r="CD60" s="53"/>
      <c r="CE60" s="54">
        <f t="shared" si="61"/>
        <v>0</v>
      </c>
      <c r="CF60" s="53"/>
      <c r="CG60" s="54">
        <f t="shared" si="62"/>
        <v>0</v>
      </c>
      <c r="CH60" s="53">
        <v>63</v>
      </c>
      <c r="CI60" s="54">
        <f t="shared" si="63"/>
        <v>775101.6</v>
      </c>
      <c r="CJ60" s="53"/>
      <c r="CK60" s="54">
        <f t="shared" si="64"/>
        <v>0</v>
      </c>
      <c r="CL60" s="53"/>
      <c r="CM60" s="54">
        <f t="shared" si="65"/>
        <v>0</v>
      </c>
      <c r="CN60" s="53"/>
      <c r="CO60" s="54">
        <f t="shared" si="66"/>
        <v>0</v>
      </c>
      <c r="CP60" s="53"/>
      <c r="CQ60" s="54">
        <f t="shared" si="67"/>
        <v>0</v>
      </c>
      <c r="CR60" s="53"/>
      <c r="CS60" s="54">
        <f t="shared" si="68"/>
        <v>0</v>
      </c>
      <c r="CT60" s="53"/>
      <c r="CU60" s="54">
        <f t="shared" si="69"/>
        <v>0</v>
      </c>
      <c r="CV60" s="53"/>
      <c r="CW60" s="54">
        <f t="shared" si="70"/>
        <v>0</v>
      </c>
      <c r="CX60" s="53"/>
      <c r="CY60" s="54">
        <f t="shared" si="71"/>
        <v>0</v>
      </c>
      <c r="CZ60" s="53">
        <v>86</v>
      </c>
      <c r="DA60" s="54">
        <f t="shared" si="72"/>
        <v>1269690.24</v>
      </c>
      <c r="DB60" s="53"/>
      <c r="DC60" s="54">
        <f t="shared" si="73"/>
        <v>0</v>
      </c>
      <c r="DD60" s="53"/>
      <c r="DE60" s="54">
        <f t="shared" si="74"/>
        <v>0</v>
      </c>
      <c r="DF60" s="53">
        <v>27</v>
      </c>
      <c r="DG60" s="54">
        <f t="shared" si="75"/>
        <v>398623.68</v>
      </c>
      <c r="DH60" s="53"/>
      <c r="DI60" s="54">
        <f t="shared" si="76"/>
        <v>0</v>
      </c>
      <c r="DJ60" s="53"/>
      <c r="DK60" s="54">
        <f t="shared" si="77"/>
        <v>0</v>
      </c>
      <c r="DL60" s="53"/>
      <c r="DM60" s="54">
        <f t="shared" si="78"/>
        <v>0</v>
      </c>
      <c r="DN60" s="53"/>
      <c r="DO60" s="54">
        <f t="shared" si="79"/>
        <v>0</v>
      </c>
      <c r="DP60" s="53"/>
      <c r="DQ60" s="54">
        <f t="shared" si="80"/>
        <v>0</v>
      </c>
      <c r="DR60" s="53"/>
      <c r="DS60" s="54">
        <f t="shared" si="81"/>
        <v>0</v>
      </c>
      <c r="DT60" s="53"/>
      <c r="DU60" s="54">
        <f t="shared" si="82"/>
        <v>0</v>
      </c>
      <c r="DV60" s="57"/>
      <c r="DW60" s="54">
        <f t="shared" si="83"/>
        <v>0</v>
      </c>
      <c r="DX60" s="53"/>
      <c r="DY60" s="54">
        <f t="shared" si="84"/>
        <v>0</v>
      </c>
      <c r="DZ60" s="53"/>
      <c r="EA60" s="59">
        <f t="shared" si="85"/>
        <v>0</v>
      </c>
      <c r="EB60" s="53"/>
      <c r="EC60" s="54">
        <f t="shared" si="86"/>
        <v>0</v>
      </c>
      <c r="ED60" s="53"/>
      <c r="EE60" s="54">
        <f t="shared" si="87"/>
        <v>0</v>
      </c>
      <c r="EF60" s="53"/>
      <c r="EG60" s="54">
        <f t="shared" si="88"/>
        <v>0</v>
      </c>
      <c r="EH60" s="53"/>
      <c r="EI60" s="54">
        <f t="shared" si="89"/>
        <v>0</v>
      </c>
      <c r="EJ60" s="53"/>
      <c r="EK60" s="54"/>
      <c r="EL60" s="60">
        <f t="shared" si="90"/>
        <v>2463</v>
      </c>
      <c r="EM60" s="60">
        <f t="shared" si="90"/>
        <v>30580833.919999998</v>
      </c>
      <c r="EN60" s="1">
        <f t="shared" si="91"/>
        <v>2463</v>
      </c>
      <c r="EQ60" s="5"/>
      <c r="ER60" s="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  <c r="GA60" s="5"/>
      <c r="GB60" s="5"/>
      <c r="GC60" s="5"/>
      <c r="GD60" s="5"/>
      <c r="GE60" s="5"/>
      <c r="GF60" s="5"/>
      <c r="GG60" s="5"/>
      <c r="GH60" s="5"/>
      <c r="GI60" s="5"/>
      <c r="GJ60" s="5"/>
      <c r="GK60" s="5"/>
      <c r="GL60" s="5"/>
      <c r="GM60" s="5"/>
      <c r="GN60" s="5"/>
      <c r="GO60" s="5"/>
      <c r="GP60" s="5"/>
      <c r="GQ60" s="5"/>
      <c r="GR60" s="5"/>
      <c r="GS60" s="5"/>
      <c r="GT60" s="5"/>
      <c r="GU60" s="5"/>
      <c r="GV60" s="5"/>
      <c r="GW60" s="5"/>
      <c r="GX60" s="5"/>
      <c r="GY60" s="5"/>
      <c r="GZ60" s="5"/>
      <c r="HA60" s="5"/>
      <c r="HB60" s="5"/>
      <c r="HC60" s="5"/>
      <c r="HD60" s="5"/>
      <c r="HE60" s="5"/>
      <c r="HF60" s="5"/>
      <c r="HG60" s="5"/>
      <c r="HH60" s="5"/>
      <c r="HI60" s="5"/>
      <c r="HJ60" s="5"/>
      <c r="HK60" s="5"/>
      <c r="HL60" s="5"/>
      <c r="HM60" s="5"/>
      <c r="HN60" s="5"/>
      <c r="HO60" s="5"/>
      <c r="HP60" s="5"/>
      <c r="HQ60" s="5"/>
      <c r="HR60" s="5"/>
      <c r="HS60" s="5"/>
      <c r="HT60" s="5"/>
      <c r="HU60" s="5"/>
      <c r="HV60" s="5"/>
      <c r="HW60" s="5"/>
      <c r="HX60" s="5"/>
      <c r="HY60" s="5"/>
      <c r="HZ60" s="5"/>
      <c r="IA60" s="5"/>
      <c r="IB60" s="5"/>
      <c r="IC60" s="5"/>
      <c r="ID60" s="5"/>
      <c r="IE60" s="5"/>
      <c r="IF60" s="5"/>
      <c r="IG60" s="5"/>
      <c r="IH60" s="5"/>
      <c r="II60" s="5"/>
      <c r="IJ60" s="5"/>
      <c r="IK60" s="5"/>
      <c r="IL60" s="5"/>
      <c r="IM60" s="5"/>
      <c r="IN60" s="5"/>
      <c r="IO60" s="5"/>
      <c r="IP60" s="5"/>
      <c r="IQ60" s="5"/>
      <c r="IR60" s="5"/>
      <c r="IS60" s="5"/>
      <c r="IT60" s="5"/>
      <c r="IU60" s="5"/>
      <c r="IV60" s="5"/>
      <c r="IW60" s="5"/>
      <c r="IX60" s="5"/>
      <c r="IY60" s="5"/>
      <c r="IZ60" s="5"/>
      <c r="JA60" s="5"/>
      <c r="JB60" s="5"/>
      <c r="JC60" s="5"/>
      <c r="JD60" s="5"/>
      <c r="JE60" s="5"/>
    </row>
    <row r="61" spans="1:265" s="80" customFormat="1" x14ac:dyDescent="0.25">
      <c r="A61" s="32">
        <v>13</v>
      </c>
      <c r="B61" s="84"/>
      <c r="C61" s="20"/>
      <c r="D61" s="34" t="s">
        <v>249</v>
      </c>
      <c r="E61" s="48">
        <v>13520</v>
      </c>
      <c r="F61" s="85">
        <v>0.8</v>
      </c>
      <c r="G61" s="85"/>
      <c r="H61" s="36">
        <v>1</v>
      </c>
      <c r="I61" s="75"/>
      <c r="J61" s="86">
        <v>1.4</v>
      </c>
      <c r="K61" s="86">
        <v>1.68</v>
      </c>
      <c r="L61" s="86">
        <v>2.23</v>
      </c>
      <c r="M61" s="77">
        <v>2.57</v>
      </c>
      <c r="N61" s="43">
        <f>SUM(N62:N64)</f>
        <v>120</v>
      </c>
      <c r="O61" s="43">
        <f t="shared" ref="O61:BZ61" si="92">SUM(O62:O64)</f>
        <v>1871600.6399999999</v>
      </c>
      <c r="P61" s="43">
        <f t="shared" si="92"/>
        <v>0</v>
      </c>
      <c r="Q61" s="43">
        <f t="shared" si="92"/>
        <v>0</v>
      </c>
      <c r="R61" s="43">
        <f t="shared" si="92"/>
        <v>0</v>
      </c>
      <c r="S61" s="43">
        <f t="shared" si="92"/>
        <v>0</v>
      </c>
      <c r="T61" s="43">
        <f t="shared" si="92"/>
        <v>0</v>
      </c>
      <c r="U61" s="43">
        <f t="shared" si="92"/>
        <v>0</v>
      </c>
      <c r="V61" s="43">
        <f t="shared" si="92"/>
        <v>0</v>
      </c>
      <c r="W61" s="43">
        <f t="shared" si="92"/>
        <v>0</v>
      </c>
      <c r="X61" s="43">
        <f t="shared" si="92"/>
        <v>0</v>
      </c>
      <c r="Y61" s="43">
        <f t="shared" si="92"/>
        <v>0</v>
      </c>
      <c r="Z61" s="43">
        <f t="shared" si="92"/>
        <v>287</v>
      </c>
      <c r="AA61" s="43">
        <f t="shared" si="92"/>
        <v>4476244.8640000001</v>
      </c>
      <c r="AB61" s="43">
        <f t="shared" si="92"/>
        <v>810</v>
      </c>
      <c r="AC61" s="43">
        <f t="shared" si="92"/>
        <v>12633304.32</v>
      </c>
      <c r="AD61" s="43">
        <f t="shared" si="92"/>
        <v>0</v>
      </c>
      <c r="AE61" s="43">
        <f t="shared" si="92"/>
        <v>0</v>
      </c>
      <c r="AF61" s="43">
        <f t="shared" si="92"/>
        <v>502</v>
      </c>
      <c r="AG61" s="43">
        <f t="shared" si="92"/>
        <v>9395435.2127999999</v>
      </c>
      <c r="AH61" s="43">
        <f t="shared" si="92"/>
        <v>557</v>
      </c>
      <c r="AI61" s="43">
        <f t="shared" si="92"/>
        <v>8687346.3039999995</v>
      </c>
      <c r="AJ61" s="43">
        <f t="shared" si="92"/>
        <v>0</v>
      </c>
      <c r="AK61" s="43">
        <f t="shared" si="92"/>
        <v>0</v>
      </c>
      <c r="AL61" s="43">
        <f t="shared" si="92"/>
        <v>0</v>
      </c>
      <c r="AM61" s="43">
        <f t="shared" si="92"/>
        <v>0</v>
      </c>
      <c r="AN61" s="43">
        <f t="shared" si="92"/>
        <v>0</v>
      </c>
      <c r="AO61" s="43">
        <f t="shared" si="92"/>
        <v>0</v>
      </c>
      <c r="AP61" s="43">
        <f t="shared" si="92"/>
        <v>0</v>
      </c>
      <c r="AQ61" s="43">
        <f t="shared" si="92"/>
        <v>0</v>
      </c>
      <c r="AR61" s="43">
        <f t="shared" si="92"/>
        <v>0</v>
      </c>
      <c r="AS61" s="43">
        <f t="shared" si="92"/>
        <v>0</v>
      </c>
      <c r="AT61" s="43">
        <f t="shared" si="92"/>
        <v>0</v>
      </c>
      <c r="AU61" s="43">
        <f t="shared" si="92"/>
        <v>0</v>
      </c>
      <c r="AV61" s="43">
        <f t="shared" si="92"/>
        <v>448</v>
      </c>
      <c r="AW61" s="43">
        <f t="shared" si="92"/>
        <v>6987309.0559999999</v>
      </c>
      <c r="AX61" s="43">
        <f t="shared" si="92"/>
        <v>1489</v>
      </c>
      <c r="AY61" s="43">
        <f t="shared" si="92"/>
        <v>23223444.607999999</v>
      </c>
      <c r="AZ61" s="43">
        <f t="shared" si="92"/>
        <v>675</v>
      </c>
      <c r="BA61" s="43">
        <f t="shared" si="92"/>
        <v>10527753.6</v>
      </c>
      <c r="BB61" s="43">
        <f t="shared" si="92"/>
        <v>824</v>
      </c>
      <c r="BC61" s="43">
        <f t="shared" si="92"/>
        <v>12851657.727999998</v>
      </c>
      <c r="BD61" s="43">
        <f t="shared" si="92"/>
        <v>544</v>
      </c>
      <c r="BE61" s="43">
        <f t="shared" si="92"/>
        <v>8484589.568</v>
      </c>
      <c r="BF61" s="43">
        <f t="shared" si="92"/>
        <v>1086</v>
      </c>
      <c r="BG61" s="43">
        <f t="shared" si="92"/>
        <v>16937985.791999999</v>
      </c>
      <c r="BH61" s="43">
        <f t="shared" si="92"/>
        <v>583</v>
      </c>
      <c r="BI61" s="43">
        <f t="shared" si="92"/>
        <v>9092859.7759999987</v>
      </c>
      <c r="BJ61" s="43">
        <f t="shared" si="92"/>
        <v>1510</v>
      </c>
      <c r="BK61" s="43">
        <f t="shared" si="92"/>
        <v>23550974.719999999</v>
      </c>
      <c r="BL61" s="43">
        <f t="shared" si="92"/>
        <v>0</v>
      </c>
      <c r="BM61" s="43">
        <f t="shared" si="92"/>
        <v>0</v>
      </c>
      <c r="BN61" s="43">
        <f t="shared" si="92"/>
        <v>0</v>
      </c>
      <c r="BO61" s="43">
        <f t="shared" si="92"/>
        <v>0</v>
      </c>
      <c r="BP61" s="43">
        <f t="shared" si="92"/>
        <v>0</v>
      </c>
      <c r="BQ61" s="43">
        <f t="shared" si="92"/>
        <v>0</v>
      </c>
      <c r="BR61" s="43">
        <f t="shared" si="92"/>
        <v>0</v>
      </c>
      <c r="BS61" s="43">
        <f t="shared" si="92"/>
        <v>0</v>
      </c>
      <c r="BT61" s="43">
        <f t="shared" si="92"/>
        <v>84</v>
      </c>
      <c r="BU61" s="43">
        <f t="shared" si="92"/>
        <v>1310120.4480000001</v>
      </c>
      <c r="BV61" s="43">
        <f t="shared" si="92"/>
        <v>140</v>
      </c>
      <c r="BW61" s="43">
        <f t="shared" si="92"/>
        <v>2183534.0799999996</v>
      </c>
      <c r="BX61" s="43">
        <f t="shared" si="92"/>
        <v>493</v>
      </c>
      <c r="BY61" s="43">
        <f t="shared" si="92"/>
        <v>7689159.2960000001</v>
      </c>
      <c r="BZ61" s="43">
        <f t="shared" si="92"/>
        <v>219</v>
      </c>
      <c r="CA61" s="43">
        <f t="shared" ref="CA61:EM61" si="93">SUM(CA62:CA64)</f>
        <v>3415671.1680000001</v>
      </c>
      <c r="CB61" s="43">
        <f t="shared" si="93"/>
        <v>377</v>
      </c>
      <c r="CC61" s="43">
        <f t="shared" si="93"/>
        <v>5879945.3439999996</v>
      </c>
      <c r="CD61" s="43">
        <f t="shared" si="93"/>
        <v>283</v>
      </c>
      <c r="CE61" s="43">
        <f t="shared" si="93"/>
        <v>4413858.175999999</v>
      </c>
      <c r="CF61" s="43">
        <f t="shared" si="93"/>
        <v>408</v>
      </c>
      <c r="CG61" s="43">
        <f t="shared" si="93"/>
        <v>6363442.175999999</v>
      </c>
      <c r="CH61" s="43">
        <f t="shared" si="93"/>
        <v>634</v>
      </c>
      <c r="CI61" s="43">
        <f t="shared" si="93"/>
        <v>9888290.0480000004</v>
      </c>
      <c r="CJ61" s="43">
        <f t="shared" si="93"/>
        <v>1004</v>
      </c>
      <c r="CK61" s="43">
        <f t="shared" si="93"/>
        <v>18790870.4256</v>
      </c>
      <c r="CL61" s="43">
        <f t="shared" si="93"/>
        <v>413</v>
      </c>
      <c r="CM61" s="43">
        <f t="shared" si="93"/>
        <v>7729710.6431999998</v>
      </c>
      <c r="CN61" s="43">
        <f t="shared" si="93"/>
        <v>460</v>
      </c>
      <c r="CO61" s="43">
        <f t="shared" si="93"/>
        <v>8609362.9440000001</v>
      </c>
      <c r="CP61" s="43">
        <f t="shared" si="93"/>
        <v>900</v>
      </c>
      <c r="CQ61" s="43">
        <f t="shared" si="93"/>
        <v>16844405.759999998</v>
      </c>
      <c r="CR61" s="43">
        <f t="shared" si="93"/>
        <v>0</v>
      </c>
      <c r="CS61" s="43">
        <f t="shared" si="93"/>
        <v>0</v>
      </c>
      <c r="CT61" s="43">
        <f t="shared" si="93"/>
        <v>0</v>
      </c>
      <c r="CU61" s="43">
        <f t="shared" si="93"/>
        <v>0</v>
      </c>
      <c r="CV61" s="43">
        <f>SUM(CV62:CV64)</f>
        <v>100</v>
      </c>
      <c r="CW61" s="43">
        <f>SUM(CW62:CW64)</f>
        <v>1871600.6399999999</v>
      </c>
      <c r="CX61" s="43">
        <f t="shared" si="93"/>
        <v>165</v>
      </c>
      <c r="CY61" s="43">
        <f t="shared" si="93"/>
        <v>3088141.0559999999</v>
      </c>
      <c r="CZ61" s="43">
        <f t="shared" si="93"/>
        <v>645</v>
      </c>
      <c r="DA61" s="43">
        <f t="shared" si="93"/>
        <v>12071824.128</v>
      </c>
      <c r="DB61" s="43">
        <f t="shared" si="93"/>
        <v>230</v>
      </c>
      <c r="DC61" s="43">
        <f t="shared" si="93"/>
        <v>4304681.4720000001</v>
      </c>
      <c r="DD61" s="43">
        <f t="shared" si="93"/>
        <v>120</v>
      </c>
      <c r="DE61" s="43">
        <f t="shared" si="93"/>
        <v>2245920.7680000002</v>
      </c>
      <c r="DF61" s="43">
        <f t="shared" si="93"/>
        <v>526</v>
      </c>
      <c r="DG61" s="43">
        <f t="shared" si="93"/>
        <v>9844619.3663999997</v>
      </c>
      <c r="DH61" s="43">
        <f t="shared" si="93"/>
        <v>330</v>
      </c>
      <c r="DI61" s="43">
        <f t="shared" si="93"/>
        <v>6176282.1119999997</v>
      </c>
      <c r="DJ61" s="43">
        <f t="shared" si="93"/>
        <v>1014</v>
      </c>
      <c r="DK61" s="43">
        <f t="shared" si="93"/>
        <v>18978030.489599999</v>
      </c>
      <c r="DL61" s="43">
        <f t="shared" si="93"/>
        <v>281</v>
      </c>
      <c r="DM61" s="43">
        <f t="shared" si="93"/>
        <v>5259197.7983999997</v>
      </c>
      <c r="DN61" s="43">
        <f t="shared" si="93"/>
        <v>168</v>
      </c>
      <c r="DO61" s="43">
        <f t="shared" si="93"/>
        <v>3144289.0752000003</v>
      </c>
      <c r="DP61" s="43">
        <f t="shared" si="93"/>
        <v>70</v>
      </c>
      <c r="DQ61" s="43">
        <f t="shared" si="93"/>
        <v>1310120.4479999999</v>
      </c>
      <c r="DR61" s="43">
        <f t="shared" si="93"/>
        <v>0</v>
      </c>
      <c r="DS61" s="43">
        <f t="shared" si="93"/>
        <v>0</v>
      </c>
      <c r="DT61" s="43">
        <f t="shared" si="93"/>
        <v>0</v>
      </c>
      <c r="DU61" s="43">
        <f t="shared" si="93"/>
        <v>0</v>
      </c>
      <c r="DV61" s="43">
        <f t="shared" si="93"/>
        <v>54</v>
      </c>
      <c r="DW61" s="43">
        <f t="shared" si="93"/>
        <v>1546075.8144</v>
      </c>
      <c r="DX61" s="43">
        <f t="shared" si="93"/>
        <v>0</v>
      </c>
      <c r="DY61" s="43">
        <f t="shared" si="93"/>
        <v>0</v>
      </c>
      <c r="DZ61" s="43">
        <f t="shared" si="93"/>
        <v>46</v>
      </c>
      <c r="EA61" s="43">
        <f t="shared" si="93"/>
        <v>717446.91200000001</v>
      </c>
      <c r="EB61" s="43">
        <f t="shared" si="93"/>
        <v>90</v>
      </c>
      <c r="EC61" s="43">
        <f t="shared" si="93"/>
        <v>1403700.48</v>
      </c>
      <c r="ED61" s="43">
        <f t="shared" si="93"/>
        <v>0</v>
      </c>
      <c r="EE61" s="43">
        <f t="shared" si="93"/>
        <v>0</v>
      </c>
      <c r="EF61" s="43">
        <f t="shared" si="93"/>
        <v>0</v>
      </c>
      <c r="EG61" s="43">
        <f t="shared" si="93"/>
        <v>0</v>
      </c>
      <c r="EH61" s="43">
        <f t="shared" si="93"/>
        <v>0</v>
      </c>
      <c r="EI61" s="43">
        <f t="shared" si="93"/>
        <v>0</v>
      </c>
      <c r="EJ61" s="43"/>
      <c r="EK61" s="43"/>
      <c r="EL61" s="43">
        <f t="shared" si="93"/>
        <v>18689</v>
      </c>
      <c r="EM61" s="43">
        <f t="shared" si="93"/>
        <v>313800807.25760001</v>
      </c>
      <c r="EN61" s="42">
        <f>EM61/EL61</f>
        <v>16790.668695895984</v>
      </c>
      <c r="EQ61" s="200"/>
      <c r="ER61" s="200"/>
      <c r="ES61" s="200"/>
      <c r="ET61" s="200"/>
      <c r="EU61" s="200"/>
      <c r="EV61" s="200"/>
      <c r="EW61" s="200"/>
      <c r="EX61" s="200"/>
      <c r="EY61" s="200"/>
      <c r="EZ61" s="200"/>
      <c r="FA61" s="200"/>
      <c r="FB61" s="200"/>
      <c r="FC61" s="200"/>
      <c r="FD61" s="200"/>
      <c r="FE61" s="200"/>
      <c r="FF61" s="200"/>
      <c r="FG61" s="200"/>
      <c r="FH61" s="200"/>
      <c r="FI61" s="200"/>
      <c r="FJ61" s="200"/>
      <c r="FK61" s="200"/>
      <c r="FL61" s="200"/>
      <c r="FM61" s="200"/>
      <c r="FN61" s="200"/>
      <c r="FO61" s="200"/>
      <c r="FP61" s="200"/>
      <c r="FQ61" s="200"/>
      <c r="FR61" s="200"/>
      <c r="FS61" s="200"/>
      <c r="FT61" s="200"/>
      <c r="FU61" s="200"/>
      <c r="FV61" s="200"/>
      <c r="FW61" s="200"/>
      <c r="FX61" s="200"/>
      <c r="FY61" s="200"/>
      <c r="FZ61" s="200"/>
      <c r="GA61" s="200"/>
      <c r="GB61" s="200"/>
      <c r="GC61" s="200"/>
      <c r="GD61" s="200"/>
      <c r="GE61" s="200"/>
      <c r="GF61" s="200"/>
      <c r="GG61" s="200"/>
      <c r="GH61" s="200"/>
      <c r="GI61" s="200"/>
      <c r="GJ61" s="200"/>
      <c r="GK61" s="200"/>
      <c r="GL61" s="200"/>
      <c r="GM61" s="200"/>
      <c r="GN61" s="200"/>
      <c r="GO61" s="200"/>
      <c r="GP61" s="200"/>
      <c r="GQ61" s="200"/>
      <c r="GR61" s="200"/>
      <c r="GS61" s="200"/>
      <c r="GT61" s="200"/>
      <c r="GU61" s="200"/>
      <c r="GV61" s="200"/>
      <c r="GW61" s="200"/>
      <c r="GX61" s="200"/>
      <c r="GY61" s="200"/>
      <c r="GZ61" s="200"/>
      <c r="HA61" s="200"/>
      <c r="HB61" s="200"/>
      <c r="HC61" s="200"/>
      <c r="HD61" s="200"/>
      <c r="HE61" s="200"/>
      <c r="HF61" s="200"/>
      <c r="HG61" s="200"/>
      <c r="HH61" s="200"/>
      <c r="HI61" s="200"/>
      <c r="HJ61" s="200"/>
      <c r="HK61" s="200"/>
      <c r="HL61" s="200"/>
      <c r="HM61" s="200"/>
      <c r="HN61" s="200"/>
      <c r="HO61" s="200"/>
      <c r="HP61" s="200"/>
      <c r="HQ61" s="200"/>
      <c r="HR61" s="200"/>
      <c r="HS61" s="200"/>
      <c r="HT61" s="200"/>
      <c r="HU61" s="200"/>
      <c r="HV61" s="200"/>
      <c r="HW61" s="200"/>
      <c r="HX61" s="200"/>
      <c r="HY61" s="200"/>
      <c r="HZ61" s="200"/>
      <c r="IA61" s="200"/>
      <c r="IB61" s="200"/>
      <c r="IC61" s="200"/>
      <c r="ID61" s="200"/>
      <c r="IE61" s="200"/>
      <c r="IF61" s="200"/>
      <c r="IG61" s="200"/>
      <c r="IH61" s="200"/>
      <c r="II61" s="200"/>
      <c r="IJ61" s="200"/>
      <c r="IK61" s="200"/>
      <c r="IL61" s="200"/>
      <c r="IM61" s="200"/>
      <c r="IN61" s="200"/>
      <c r="IO61" s="200"/>
      <c r="IP61" s="200"/>
      <c r="IQ61" s="200"/>
      <c r="IR61" s="200"/>
      <c r="IS61" s="200"/>
      <c r="IT61" s="200"/>
      <c r="IU61" s="200"/>
      <c r="IV61" s="200"/>
      <c r="IW61" s="200"/>
      <c r="IX61" s="200"/>
      <c r="IY61" s="200"/>
      <c r="IZ61" s="200"/>
      <c r="JA61" s="200"/>
      <c r="JB61" s="200"/>
      <c r="JC61" s="200"/>
      <c r="JD61" s="200"/>
      <c r="JE61" s="200"/>
    </row>
    <row r="62" spans="1:265" s="1" customFormat="1" ht="30" x14ac:dyDescent="0.25">
      <c r="A62" s="44"/>
      <c r="B62" s="45">
        <v>35</v>
      </c>
      <c r="C62" s="46" t="s">
        <v>250</v>
      </c>
      <c r="D62" s="47" t="s">
        <v>251</v>
      </c>
      <c r="E62" s="48">
        <v>13520</v>
      </c>
      <c r="F62" s="49">
        <v>0.8</v>
      </c>
      <c r="G62" s="49"/>
      <c r="H62" s="162">
        <v>1.03</v>
      </c>
      <c r="I62" s="110"/>
      <c r="J62" s="48">
        <v>1.4</v>
      </c>
      <c r="K62" s="48">
        <v>1.68</v>
      </c>
      <c r="L62" s="48">
        <v>2.23</v>
      </c>
      <c r="M62" s="52">
        <v>2.57</v>
      </c>
      <c r="N62" s="58">
        <v>120</v>
      </c>
      <c r="O62" s="54">
        <f>N62*E62*F62*H62*J62*$O$8</f>
        <v>1871600.6399999999</v>
      </c>
      <c r="P62" s="65"/>
      <c r="Q62" s="54">
        <f>P62*E62*F62*H62*J62*$Q$8</f>
        <v>0</v>
      </c>
      <c r="R62" s="58"/>
      <c r="S62" s="54">
        <f>R62*E62*F62*H62*J62*$S$8</f>
        <v>0</v>
      </c>
      <c r="T62" s="58"/>
      <c r="U62" s="54">
        <f>SUM(T62*E62*F62*H62*J62*$U$8)</f>
        <v>0</v>
      </c>
      <c r="V62" s="58"/>
      <c r="W62" s="53">
        <f>SUM(V62*E62*F62*H62*J62*$W$8)</f>
        <v>0</v>
      </c>
      <c r="X62" s="58"/>
      <c r="Y62" s="54">
        <f>SUM(X62*E62*F62*H62*J62*$Y$8)</f>
        <v>0</v>
      </c>
      <c r="Z62" s="58">
        <v>287</v>
      </c>
      <c r="AA62" s="54">
        <f>SUM(Z62*E62*F62*H62*J62*$AA$8)</f>
        <v>4476244.8640000001</v>
      </c>
      <c r="AB62" s="58">
        <v>810</v>
      </c>
      <c r="AC62" s="54">
        <f>SUM(AB62*E62*F62*H62*J62*$AC$8)</f>
        <v>12633304.32</v>
      </c>
      <c r="AD62" s="58"/>
      <c r="AE62" s="54">
        <f>SUM(AD62*E62*F62*H62*K62*$AE$8)</f>
        <v>0</v>
      </c>
      <c r="AF62" s="58">
        <v>502</v>
      </c>
      <c r="AG62" s="54">
        <f>SUM(AF62*E62*F62*H62*K62*$AG$8)</f>
        <v>9395435.2127999999</v>
      </c>
      <c r="AH62" s="58">
        <v>557</v>
      </c>
      <c r="AI62" s="54">
        <f>SUM(AH62*E62*F62*H62*J62*$AI$8)</f>
        <v>8687346.3039999995</v>
      </c>
      <c r="AJ62" s="53"/>
      <c r="AK62" s="53">
        <f>SUM(AJ62*E62*F62*H62*J62*$AK$8)</f>
        <v>0</v>
      </c>
      <c r="AL62" s="58"/>
      <c r="AM62" s="54">
        <f>SUM(AL62*E62*F62*H62*J62*$AM$8)</f>
        <v>0</v>
      </c>
      <c r="AN62" s="58"/>
      <c r="AO62" s="54">
        <f>SUM(AN62*E62*F62*H62*J62*$AO$8)</f>
        <v>0</v>
      </c>
      <c r="AP62" s="58"/>
      <c r="AQ62" s="54">
        <f>SUM(E62*F62*H62*J62*AP62*$AQ$8)</f>
        <v>0</v>
      </c>
      <c r="AR62" s="58"/>
      <c r="AS62" s="54">
        <f>SUM(AR62*E62*F62*H62*J62*$AS$8)</f>
        <v>0</v>
      </c>
      <c r="AT62" s="58"/>
      <c r="AU62" s="54">
        <f>SUM(AT62*E62*F62*H62*J62*$AU$8)</f>
        <v>0</v>
      </c>
      <c r="AV62" s="58">
        <v>448</v>
      </c>
      <c r="AW62" s="54">
        <f>SUM(AV62*E62*F62*H62*J62*$AW$8)</f>
        <v>6987309.0559999999</v>
      </c>
      <c r="AX62" s="58">
        <v>1489</v>
      </c>
      <c r="AY62" s="54">
        <f>SUM(AX62*E62*F62*H62*J62*$AY$8)</f>
        <v>23223444.607999999</v>
      </c>
      <c r="AZ62" s="58">
        <v>675</v>
      </c>
      <c r="BA62" s="54">
        <f>SUM(AZ62*E62*F62*H62*J62*$BA$8)</f>
        <v>10527753.6</v>
      </c>
      <c r="BB62" s="58">
        <v>824</v>
      </c>
      <c r="BC62" s="54">
        <f>SUM(BB62*E62*F62*H62*J62*$BC$8)</f>
        <v>12851657.727999998</v>
      </c>
      <c r="BD62" s="58">
        <v>544</v>
      </c>
      <c r="BE62" s="54">
        <f>SUM(BD62*E62*F62*H62*J62*$BE$8)</f>
        <v>8484589.568</v>
      </c>
      <c r="BF62" s="58">
        <v>1086</v>
      </c>
      <c r="BG62" s="54">
        <f>BF62*E62*F62*H62*J62*$BG$8</f>
        <v>16937985.791999999</v>
      </c>
      <c r="BH62" s="58">
        <v>583</v>
      </c>
      <c r="BI62" s="54">
        <f>BH62*E62*F62*H62*J62*$BI$8</f>
        <v>9092859.7759999987</v>
      </c>
      <c r="BJ62" s="58">
        <v>1510</v>
      </c>
      <c r="BK62" s="54">
        <f>BJ62*E62*F62*H62*J62*$BK$8</f>
        <v>23550974.719999999</v>
      </c>
      <c r="BL62" s="58"/>
      <c r="BM62" s="54">
        <f>SUM(BL62*E62*F62*H62*J62*$BM$8)</f>
        <v>0</v>
      </c>
      <c r="BN62" s="58"/>
      <c r="BO62" s="54">
        <f>SUM(BN62*E62*F62*H62*J62*$BO$8)</f>
        <v>0</v>
      </c>
      <c r="BP62" s="58"/>
      <c r="BQ62" s="54">
        <f>SUM(BP62*E62*F62*H62*J62*$BQ$8)</f>
        <v>0</v>
      </c>
      <c r="BR62" s="58"/>
      <c r="BS62" s="54">
        <f>SUM(BR62*E62*F62*H62*J62*$BS$8)</f>
        <v>0</v>
      </c>
      <c r="BT62" s="58">
        <v>84</v>
      </c>
      <c r="BU62" s="54">
        <f>SUM(BT62*E62*F62*H62*J62*$BU$8)</f>
        <v>1310120.4480000001</v>
      </c>
      <c r="BV62" s="58">
        <v>140</v>
      </c>
      <c r="BW62" s="54">
        <f>BV62*E62*F62*H62*J62*$BW$8</f>
        <v>2183534.0799999996</v>
      </c>
      <c r="BX62" s="58">
        <v>493</v>
      </c>
      <c r="BY62" s="54">
        <f>SUM(BX62*E62*F62*H62*J62*$BY$8)</f>
        <v>7689159.2960000001</v>
      </c>
      <c r="BZ62" s="58">
        <v>219</v>
      </c>
      <c r="CA62" s="54">
        <f>SUM(BZ62*E62*F62*H62*J62*$CA$8)</f>
        <v>3415671.1680000001</v>
      </c>
      <c r="CB62" s="58">
        <v>377</v>
      </c>
      <c r="CC62" s="54">
        <f>SUM(CB62*E62*F62*H62*J62*$CC$8)</f>
        <v>5879945.3439999996</v>
      </c>
      <c r="CD62" s="58">
        <v>283</v>
      </c>
      <c r="CE62" s="54">
        <f>SUM(CD62*E62*F62*H62*J62*$CE$8)</f>
        <v>4413858.175999999</v>
      </c>
      <c r="CF62" s="58">
        <v>408</v>
      </c>
      <c r="CG62" s="54">
        <f>CF62*E62*F62*H62*J62*$CG$8</f>
        <v>6363442.175999999</v>
      </c>
      <c r="CH62" s="58">
        <v>634</v>
      </c>
      <c r="CI62" s="54">
        <f>SUM(CH62*E62*F62*H62*J62*$CI$8)</f>
        <v>9888290.0480000004</v>
      </c>
      <c r="CJ62" s="58">
        <v>1004</v>
      </c>
      <c r="CK62" s="54">
        <f>SUM(CJ62*E62*F62*H62*K62*$CK$8)</f>
        <v>18790870.4256</v>
      </c>
      <c r="CL62" s="58">
        <v>413</v>
      </c>
      <c r="CM62" s="54">
        <f>SUM(CL62*E62*F62*H62*K62*$CM$8)</f>
        <v>7729710.6431999998</v>
      </c>
      <c r="CN62" s="58">
        <v>460</v>
      </c>
      <c r="CO62" s="54">
        <f>SUM(CN62*E62*F62*H62*K62*$CO$8)</f>
        <v>8609362.9440000001</v>
      </c>
      <c r="CP62" s="58">
        <v>900</v>
      </c>
      <c r="CQ62" s="54">
        <f>SUM(CP62*E62*F62*H62*K62*$CQ$8)</f>
        <v>16844405.759999998</v>
      </c>
      <c r="CR62" s="58"/>
      <c r="CS62" s="54">
        <f>SUM(CR62*E62*F62*H62*K62*$CS$8)</f>
        <v>0</v>
      </c>
      <c r="CT62" s="58"/>
      <c r="CU62" s="54">
        <f>SUM(CT62*E62*F62*H62*K62*$CU$8)</f>
        <v>0</v>
      </c>
      <c r="CV62" s="58">
        <v>100</v>
      </c>
      <c r="CW62" s="54">
        <f>SUM(CV62*E62*F62*H62*K62*$CW$8)</f>
        <v>1871600.6399999999</v>
      </c>
      <c r="CX62" s="58">
        <v>165</v>
      </c>
      <c r="CY62" s="54">
        <f>SUM(CX62*E62*F62*H62*K62*$CY$8)</f>
        <v>3088141.0559999999</v>
      </c>
      <c r="CZ62" s="58">
        <v>645</v>
      </c>
      <c r="DA62" s="54">
        <f>SUM(CZ62*E62*F62*H62*K62*$DA$8)</f>
        <v>12071824.128</v>
      </c>
      <c r="DB62" s="58">
        <v>230</v>
      </c>
      <c r="DC62" s="54">
        <f>SUM(DB62*E62*F62*H62*K62*$DC$8)</f>
        <v>4304681.4720000001</v>
      </c>
      <c r="DD62" s="58">
        <v>120</v>
      </c>
      <c r="DE62" s="54">
        <f>SUM(DD62*E62*F62*H62*K62*$DE$8)</f>
        <v>2245920.7680000002</v>
      </c>
      <c r="DF62" s="58">
        <v>526</v>
      </c>
      <c r="DG62" s="54">
        <f>SUM(DF62*E62*F62*H62*K62*$DG$8)</f>
        <v>9844619.3663999997</v>
      </c>
      <c r="DH62" s="58">
        <v>330</v>
      </c>
      <c r="DI62" s="54">
        <f>SUM(DH62*E62*F62*H62*K62*$DI$8)</f>
        <v>6176282.1119999997</v>
      </c>
      <c r="DJ62" s="58">
        <v>1014</v>
      </c>
      <c r="DK62" s="54">
        <f>SUM(DJ62*E62*F62*H62*K62*$DK$8)</f>
        <v>18978030.489599999</v>
      </c>
      <c r="DL62" s="58">
        <v>281</v>
      </c>
      <c r="DM62" s="54">
        <f>SUM(DL62*E62*F62*H62*K62*$DM$8)</f>
        <v>5259197.7983999997</v>
      </c>
      <c r="DN62" s="58">
        <v>168</v>
      </c>
      <c r="DO62" s="54">
        <f>DN62*E62*F62*H62*K62*$DO$8</f>
        <v>3144289.0752000003</v>
      </c>
      <c r="DP62" s="58">
        <v>70</v>
      </c>
      <c r="DQ62" s="54">
        <f>SUM(DP62*E62*F62*H62*K62*$DQ$8)</f>
        <v>1310120.4479999999</v>
      </c>
      <c r="DR62" s="58"/>
      <c r="DS62" s="54">
        <f>SUM(DR62*E62*F62*H62*K62*$DS$8)</f>
        <v>0</v>
      </c>
      <c r="DT62" s="58"/>
      <c r="DU62" s="54">
        <f>SUM(DT62*E62*F62*H62*L62*$DU$8)</f>
        <v>0</v>
      </c>
      <c r="DV62" s="66">
        <v>54</v>
      </c>
      <c r="DW62" s="54">
        <f>SUM(DV62*E62*F62*H62*M62*$DW$8)</f>
        <v>1546075.8144</v>
      </c>
      <c r="DX62" s="53"/>
      <c r="DY62" s="54">
        <f>SUM(DX62*E62*F62*H62*J62*$DY$8)</f>
        <v>0</v>
      </c>
      <c r="DZ62" s="58">
        <v>46</v>
      </c>
      <c r="EA62" s="59">
        <f>SUM(DZ62*E62*F62*H62*J62*$EA$8)</f>
        <v>717446.91200000001</v>
      </c>
      <c r="EB62" s="58">
        <v>90</v>
      </c>
      <c r="EC62" s="54">
        <f>SUM(EB62*E62*F62*H62*J62*$EC$8)</f>
        <v>1403700.48</v>
      </c>
      <c r="ED62" s="58"/>
      <c r="EE62" s="54">
        <f>SUM(ED62*E62*F62*H62*J62*$EE$8)</f>
        <v>0</v>
      </c>
      <c r="EF62" s="58"/>
      <c r="EG62" s="54">
        <f>EF62*E62*F62*H62*J62*$EG$8</f>
        <v>0</v>
      </c>
      <c r="EH62" s="58"/>
      <c r="EI62" s="54">
        <f>EH62*E62*F62*H62*J62*$EI$8</f>
        <v>0</v>
      </c>
      <c r="EJ62" s="53"/>
      <c r="EK62" s="54"/>
      <c r="EL62" s="60">
        <f t="shared" ref="EL62:EM64" si="94">SUM(N62,X62,P62,R62,Z62,T62,V62,AB62,AD62,AF62,AH62,AJ62,AP62,AR62,AT62,AN62,CJ62,CP62,CT62,BX62,BZ62,CZ62,DB62,DD62,DF62,DH62,DJ62,DL62,AV62,AL62,AX62,AZ62,BB62,BD62,BF62,BH62,BJ62,BL62,BN62,BP62,BR62,EB62,ED62,DX62,DZ62,BT62,BV62,CR62,CL62,CN62,CV62,CX62,CB62,CD62,CF62,CH62,DN62,DP62,DR62,DT62,DV62,EF62,EH62,EJ62)</f>
        <v>18689</v>
      </c>
      <c r="EM62" s="60">
        <f t="shared" si="94"/>
        <v>313800807.25760001</v>
      </c>
      <c r="EN62" s="61">
        <f>EL62*H62</f>
        <v>19249.670000000002</v>
      </c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5"/>
      <c r="HF62" s="5"/>
      <c r="HG62" s="5"/>
      <c r="HH62" s="5"/>
      <c r="HI62" s="5"/>
      <c r="HJ62" s="5"/>
      <c r="HK62" s="5"/>
      <c r="HL62" s="5"/>
      <c r="HM62" s="5"/>
      <c r="HN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  <c r="IW62" s="5"/>
      <c r="IX62" s="5"/>
      <c r="IY62" s="5"/>
      <c r="IZ62" s="5"/>
      <c r="JA62" s="5"/>
      <c r="JB62" s="5"/>
      <c r="JC62" s="5"/>
      <c r="JD62" s="5"/>
      <c r="JE62" s="5"/>
    </row>
    <row r="63" spans="1:265" ht="30" x14ac:dyDescent="0.25">
      <c r="A63" s="44"/>
      <c r="B63" s="45">
        <v>36</v>
      </c>
      <c r="C63" s="46" t="s">
        <v>252</v>
      </c>
      <c r="D63" s="47" t="s">
        <v>253</v>
      </c>
      <c r="E63" s="48">
        <v>13520</v>
      </c>
      <c r="F63" s="49">
        <v>3.39</v>
      </c>
      <c r="G63" s="49"/>
      <c r="H63" s="50">
        <v>1</v>
      </c>
      <c r="I63" s="51"/>
      <c r="J63" s="48">
        <v>1.4</v>
      </c>
      <c r="K63" s="48">
        <v>1.68</v>
      </c>
      <c r="L63" s="48">
        <v>2.23</v>
      </c>
      <c r="M63" s="52">
        <v>2.57</v>
      </c>
      <c r="N63" s="65"/>
      <c r="O63" s="54">
        <f>N63*E63*F63*H63*J63*$O$8</f>
        <v>0</v>
      </c>
      <c r="P63" s="65"/>
      <c r="Q63" s="54">
        <f>P63*E63*F63*H63*J63*$Q$8</f>
        <v>0</v>
      </c>
      <c r="R63" s="65"/>
      <c r="S63" s="54">
        <f>R63*E63*F63*H63*J63*$S$8</f>
        <v>0</v>
      </c>
      <c r="T63" s="65"/>
      <c r="U63" s="54">
        <f>SUM(T63*E63*F63*H63*J63*$U$8)</f>
        <v>0</v>
      </c>
      <c r="V63" s="65"/>
      <c r="W63" s="53">
        <f>SUM(V63*E63*F63*H63*J63*$W$8)</f>
        <v>0</v>
      </c>
      <c r="X63" s="65"/>
      <c r="Y63" s="54">
        <f>SUM(X63*E63*F63*H63*J63*$Y$8)</f>
        <v>0</v>
      </c>
      <c r="Z63" s="65"/>
      <c r="AA63" s="54">
        <f>SUM(Z63*E63*F63*H63*J63*$AA$8)</f>
        <v>0</v>
      </c>
      <c r="AB63" s="65"/>
      <c r="AC63" s="54">
        <f>SUM(AB63*E63*F63*H63*J63*$AC$8)</f>
        <v>0</v>
      </c>
      <c r="AD63" s="65"/>
      <c r="AE63" s="54">
        <f>SUM(AD63*E63*F63*H63*K63*$AE$8)</f>
        <v>0</v>
      </c>
      <c r="AF63" s="65"/>
      <c r="AG63" s="54">
        <f>SUM(AF63*E63*F63*H63*K63*$AG$8)</f>
        <v>0</v>
      </c>
      <c r="AH63" s="58"/>
      <c r="AI63" s="54">
        <f>SUM(AH63*E63*F63*H63*J63*$AI$8)</f>
        <v>0</v>
      </c>
      <c r="AJ63" s="55"/>
      <c r="AK63" s="53">
        <f>SUM(AJ63*E63*F63*H63*J63*$AK$8)</f>
        <v>0</v>
      </c>
      <c r="AL63" s="65"/>
      <c r="AM63" s="54">
        <f>SUM(AL63*E63*F63*H63*J63*$AM$8)</f>
        <v>0</v>
      </c>
      <c r="AN63" s="58"/>
      <c r="AO63" s="54">
        <f>SUM(AN63*E63*F63*H63*J63*$AO$8)</f>
        <v>0</v>
      </c>
      <c r="AP63" s="65"/>
      <c r="AQ63" s="54">
        <f>SUM(E63*F63*H63*J63*AP63*$AQ$8)</f>
        <v>0</v>
      </c>
      <c r="AR63" s="65"/>
      <c r="AS63" s="54">
        <f>SUM(AR63*E63*F63*H63*J63*$AS$8)</f>
        <v>0</v>
      </c>
      <c r="AT63" s="65"/>
      <c r="AU63" s="54">
        <f>SUM(AT63*E63*F63*H63*J63*$AU$8)</f>
        <v>0</v>
      </c>
      <c r="AV63" s="65"/>
      <c r="AW63" s="54">
        <f>SUM(AV63*E63*F63*H63*J63*$AW$8)</f>
        <v>0</v>
      </c>
      <c r="AX63" s="65"/>
      <c r="AY63" s="54">
        <f>SUM(AX63*E63*F63*H63*J63*$AY$8)</f>
        <v>0</v>
      </c>
      <c r="AZ63" s="65"/>
      <c r="BA63" s="54">
        <f>SUM(AZ63*E63*F63*H63*J63*$BA$8)</f>
        <v>0</v>
      </c>
      <c r="BB63" s="65"/>
      <c r="BC63" s="54">
        <f>SUM(BB63*E63*F63*H63*J63*$BC$8)</f>
        <v>0</v>
      </c>
      <c r="BD63" s="65"/>
      <c r="BE63" s="54">
        <f>SUM(BD63*E63*F63*H63*J63*$BE$8)</f>
        <v>0</v>
      </c>
      <c r="BF63" s="65"/>
      <c r="BG63" s="54">
        <f>BF63*E63*F63*H63*J63*$BG$8</f>
        <v>0</v>
      </c>
      <c r="BH63" s="65"/>
      <c r="BI63" s="54">
        <f>BH63*E63*F63*H63*J63*$BI$8</f>
        <v>0</v>
      </c>
      <c r="BJ63" s="65"/>
      <c r="BK63" s="54">
        <f>BJ63*E63*F63*H63*J63*$BK$8</f>
        <v>0</v>
      </c>
      <c r="BL63" s="65"/>
      <c r="BM63" s="54">
        <f>SUM(BL63*E63*F63*H63*J63*$BM$8)</f>
        <v>0</v>
      </c>
      <c r="BN63" s="65"/>
      <c r="BO63" s="54">
        <f>SUM(BN63*E63*F63*H63*J63*$BO$8)</f>
        <v>0</v>
      </c>
      <c r="BP63" s="65"/>
      <c r="BQ63" s="54">
        <f>SUM(BP63*E63*F63*H63*J63*$BQ$8)</f>
        <v>0</v>
      </c>
      <c r="BR63" s="65"/>
      <c r="BS63" s="54">
        <f>SUM(BR63*E63*F63*H63*J63*$BS$8)</f>
        <v>0</v>
      </c>
      <c r="BT63" s="65"/>
      <c r="BU63" s="54">
        <f>SUM(BT63*E63*F63*H63*J63*$BU$8)</f>
        <v>0</v>
      </c>
      <c r="BV63" s="65"/>
      <c r="BW63" s="54">
        <f>BV63*E63*F63*H63*J63*$BW$8</f>
        <v>0</v>
      </c>
      <c r="BX63" s="65"/>
      <c r="BY63" s="54">
        <f>SUM(BX63*E63*F63*H63*J63*$BY$8)</f>
        <v>0</v>
      </c>
      <c r="BZ63" s="65"/>
      <c r="CA63" s="54">
        <f>SUM(BZ63*E63*F63*H63*J63*$CA$8)</f>
        <v>0</v>
      </c>
      <c r="CB63" s="65"/>
      <c r="CC63" s="54">
        <f>SUM(CB63*E63*F63*H63*J63*$CC$8)</f>
        <v>0</v>
      </c>
      <c r="CD63" s="65"/>
      <c r="CE63" s="54">
        <f>SUM(CD63*E63*F63*H63*J63*$CE$8)</f>
        <v>0</v>
      </c>
      <c r="CF63" s="65"/>
      <c r="CG63" s="54">
        <f>CF63*E63*F63*H63*J63*$CG$8</f>
        <v>0</v>
      </c>
      <c r="CH63" s="65"/>
      <c r="CI63" s="54">
        <f>SUM(CH63*E63*F63*H63*J63*$CI$8)</f>
        <v>0</v>
      </c>
      <c r="CJ63" s="65"/>
      <c r="CK63" s="54">
        <f>SUM(CJ63*E63*F63*H63*K63*$CK$8)</f>
        <v>0</v>
      </c>
      <c r="CL63" s="58"/>
      <c r="CM63" s="54">
        <f>SUM(CL63*E63*F63*H63*K63*$CM$8)</f>
        <v>0</v>
      </c>
      <c r="CN63" s="65"/>
      <c r="CO63" s="54">
        <f>SUM(CN63*E63*F63*H63*K63*$CO$8)</f>
        <v>0</v>
      </c>
      <c r="CP63" s="65"/>
      <c r="CQ63" s="54">
        <f>SUM(CP63*E63*F63*H63*K63*$CQ$8)</f>
        <v>0</v>
      </c>
      <c r="CR63" s="65"/>
      <c r="CS63" s="54">
        <f>SUM(CR63*E63*F63*H63*K63*$CS$8)</f>
        <v>0</v>
      </c>
      <c r="CT63" s="65"/>
      <c r="CU63" s="54">
        <f>SUM(CT63*E63*F63*H63*K63*$CU$8)</f>
        <v>0</v>
      </c>
      <c r="CV63" s="65"/>
      <c r="CW63" s="54">
        <f>SUM(CV63*E63*F63*H63*K63*$CW$8)</f>
        <v>0</v>
      </c>
      <c r="CX63" s="65"/>
      <c r="CY63" s="54">
        <f>SUM(CX63*E63*F63*H63*K63*$CY$8)</f>
        <v>0</v>
      </c>
      <c r="CZ63" s="65"/>
      <c r="DA63" s="54">
        <f>SUM(CZ63*E63*F63*H63*K63*$DA$8)</f>
        <v>0</v>
      </c>
      <c r="DB63" s="65"/>
      <c r="DC63" s="54">
        <f>SUM(DB63*E63*F63*H63*K63*$DC$8)</f>
        <v>0</v>
      </c>
      <c r="DD63" s="65"/>
      <c r="DE63" s="54">
        <f>SUM(DD63*E63*F63*H63*K63*$DE$8)</f>
        <v>0</v>
      </c>
      <c r="DF63" s="65"/>
      <c r="DG63" s="54">
        <f>SUM(DF63*E63*F63*H63*K63*$DG$8)</f>
        <v>0</v>
      </c>
      <c r="DH63" s="65"/>
      <c r="DI63" s="54">
        <f>SUM(DH63*E63*F63*H63*K63*$DI$8)</f>
        <v>0</v>
      </c>
      <c r="DJ63" s="65"/>
      <c r="DK63" s="54">
        <f>SUM(DJ63*E63*F63*H63*K63*$DK$8)</f>
        <v>0</v>
      </c>
      <c r="DL63" s="65"/>
      <c r="DM63" s="54">
        <f>SUM(DL63*E63*F63*H63*K63*$DM$8)</f>
        <v>0</v>
      </c>
      <c r="DN63" s="65"/>
      <c r="DO63" s="54">
        <f>DN63*E63*F63*H63*K63*$DO$8</f>
        <v>0</v>
      </c>
      <c r="DP63" s="65"/>
      <c r="DQ63" s="54">
        <f>SUM(DP63*E63*F63*H63*K63*$DQ$8)</f>
        <v>0</v>
      </c>
      <c r="DR63" s="65"/>
      <c r="DS63" s="54">
        <f>SUM(DR63*E63*F63*H63*K63*$DS$8)</f>
        <v>0</v>
      </c>
      <c r="DT63" s="65"/>
      <c r="DU63" s="54">
        <f>SUM(DT63*E63*F63*H63*L63*$DU$8)</f>
        <v>0</v>
      </c>
      <c r="DV63" s="107"/>
      <c r="DW63" s="54">
        <f>SUM(DV63*E63*F63*H63*M63*$DW$8)</f>
        <v>0</v>
      </c>
      <c r="DX63" s="53"/>
      <c r="DY63" s="54">
        <f>SUM(DX63*E63*F63*H63*J63*$DY$8)</f>
        <v>0</v>
      </c>
      <c r="DZ63" s="58"/>
      <c r="EA63" s="59">
        <f>SUM(DZ63*E63*F63*H63*J63*$EA$8)</f>
        <v>0</v>
      </c>
      <c r="EB63" s="65"/>
      <c r="EC63" s="54">
        <f>SUM(EB63*E63*F63*H63*J63*$EC$8)</f>
        <v>0</v>
      </c>
      <c r="ED63" s="65"/>
      <c r="EE63" s="54">
        <f>SUM(ED63*E63*F63*H63*J63*$EE$8)</f>
        <v>0</v>
      </c>
      <c r="EF63" s="58"/>
      <c r="EG63" s="54">
        <f>EF63*E63*F63*H63*J63*$EG$8</f>
        <v>0</v>
      </c>
      <c r="EH63" s="58"/>
      <c r="EI63" s="54">
        <f>EH63*E63*F63*H63*J63*$EI$8</f>
        <v>0</v>
      </c>
      <c r="EJ63" s="53"/>
      <c r="EK63" s="54"/>
      <c r="EL63" s="60">
        <f t="shared" si="94"/>
        <v>0</v>
      </c>
      <c r="EM63" s="60">
        <f t="shared" si="94"/>
        <v>0</v>
      </c>
      <c r="EN63" s="1">
        <f>EL63*H63</f>
        <v>0</v>
      </c>
    </row>
    <row r="64" spans="1:265" s="89" customFormat="1" ht="90" x14ac:dyDescent="0.25">
      <c r="A64" s="44"/>
      <c r="B64" s="45">
        <v>37</v>
      </c>
      <c r="C64" s="46" t="s">
        <v>254</v>
      </c>
      <c r="D64" s="47" t="s">
        <v>255</v>
      </c>
      <c r="E64" s="48">
        <v>13520</v>
      </c>
      <c r="F64" s="49">
        <v>5.07</v>
      </c>
      <c r="G64" s="49"/>
      <c r="H64" s="50">
        <v>1</v>
      </c>
      <c r="I64" s="51"/>
      <c r="J64" s="48">
        <v>1.4</v>
      </c>
      <c r="K64" s="48">
        <v>1.68</v>
      </c>
      <c r="L64" s="48">
        <v>2.23</v>
      </c>
      <c r="M64" s="52">
        <v>2.57</v>
      </c>
      <c r="N64" s="65"/>
      <c r="O64" s="54">
        <f>N64*E64*F64*H64*J64*$O$8</f>
        <v>0</v>
      </c>
      <c r="P64" s="65"/>
      <c r="Q64" s="54">
        <f>P64*E64*F64*H64*J64*$Q$8</f>
        <v>0</v>
      </c>
      <c r="R64" s="65"/>
      <c r="S64" s="54">
        <f>R64*E64*F64*H64*J64*$S$8</f>
        <v>0</v>
      </c>
      <c r="T64" s="65"/>
      <c r="U64" s="54">
        <f>SUM(T64*E64*F64*H64*J64*$U$8)</f>
        <v>0</v>
      </c>
      <c r="V64" s="65"/>
      <c r="W64" s="53">
        <f>SUM(V64*E64*F64*H64*J64*$W$8)</f>
        <v>0</v>
      </c>
      <c r="X64" s="65"/>
      <c r="Y64" s="54">
        <f>SUM(X64*E64*F64*H64*J64*$Y$8)</f>
        <v>0</v>
      </c>
      <c r="Z64" s="65"/>
      <c r="AA64" s="54">
        <f>SUM(Z64*E64*F64*H64*J64*$AA$8)</f>
        <v>0</v>
      </c>
      <c r="AB64" s="65"/>
      <c r="AC64" s="54">
        <f>SUM(AB64*E64*F64*H64*J64*$AC$8)</f>
        <v>0</v>
      </c>
      <c r="AD64" s="65"/>
      <c r="AE64" s="54">
        <f>SUM(AD64*E64*F64*H64*K64*$AE$8)</f>
        <v>0</v>
      </c>
      <c r="AF64" s="65"/>
      <c r="AG64" s="54">
        <f>SUM(AF64*E64*F64*H64*K64*$AG$8)</f>
        <v>0</v>
      </c>
      <c r="AH64" s="58"/>
      <c r="AI64" s="54">
        <f>SUM(AH64*E64*F64*H64*J64*$AI$8)</f>
        <v>0</v>
      </c>
      <c r="AJ64" s="55"/>
      <c r="AK64" s="53">
        <f>SUM(AJ64*E64*F64*H64*J64*$AK$8)</f>
        <v>0</v>
      </c>
      <c r="AL64" s="65"/>
      <c r="AM64" s="54">
        <f>SUM(AL64*E64*F64*H64*J64*$AM$8)</f>
        <v>0</v>
      </c>
      <c r="AN64" s="87"/>
      <c r="AO64" s="54">
        <f>SUM(AN64*E64*F64*H64*J64*$AO$8)</f>
        <v>0</v>
      </c>
      <c r="AP64" s="65"/>
      <c r="AQ64" s="54">
        <f>SUM(E64*F64*H64*J64*AP64*$AQ$8)</f>
        <v>0</v>
      </c>
      <c r="AR64" s="65"/>
      <c r="AS64" s="54">
        <f>SUM(AR64*E64*F64*H64*J64*$AS$8)</f>
        <v>0</v>
      </c>
      <c r="AT64" s="65"/>
      <c r="AU64" s="54">
        <f>SUM(AT64*E64*F64*H64*J64*$AU$8)</f>
        <v>0</v>
      </c>
      <c r="AV64" s="65"/>
      <c r="AW64" s="54">
        <f>SUM(AV64*E64*F64*H64*J64*$AW$8)</f>
        <v>0</v>
      </c>
      <c r="AX64" s="65"/>
      <c r="AY64" s="54">
        <f>SUM(AX64*E64*F64*H64*J64*$AY$8)</f>
        <v>0</v>
      </c>
      <c r="AZ64" s="65"/>
      <c r="BA64" s="54">
        <f>SUM(AZ64*E64*F64*H64*J64*$BA$8)</f>
        <v>0</v>
      </c>
      <c r="BB64" s="65"/>
      <c r="BC64" s="54">
        <f>SUM(BB64*E64*F64*H64*J64*$BC$8)</f>
        <v>0</v>
      </c>
      <c r="BD64" s="65"/>
      <c r="BE64" s="54">
        <f>SUM(BD64*E64*F64*H64*J64*$BE$8)</f>
        <v>0</v>
      </c>
      <c r="BF64" s="65"/>
      <c r="BG64" s="54">
        <f>BF64*E64*F64*H64*J64*$BG$8</f>
        <v>0</v>
      </c>
      <c r="BH64" s="65"/>
      <c r="BI64" s="54">
        <f>BH64*E64*F64*H64*J64*$BI$8</f>
        <v>0</v>
      </c>
      <c r="BJ64" s="65"/>
      <c r="BK64" s="54">
        <f>BJ64*E64*F64*H64*J64*$BK$8</f>
        <v>0</v>
      </c>
      <c r="BL64" s="65"/>
      <c r="BM64" s="54">
        <f>SUM(BL64*E64*F64*H64*J64*$BM$8)</f>
        <v>0</v>
      </c>
      <c r="BN64" s="65"/>
      <c r="BO64" s="54">
        <f>SUM(BN64*E64*F64*H64*J64*$BO$8)</f>
        <v>0</v>
      </c>
      <c r="BP64" s="65"/>
      <c r="BQ64" s="54">
        <f>SUM(BP64*E64*F64*H64*J64*$BQ$8)</f>
        <v>0</v>
      </c>
      <c r="BR64" s="65"/>
      <c r="BS64" s="54">
        <f>SUM(BR64*E64*F64*H64*J64*$BS$8)</f>
        <v>0</v>
      </c>
      <c r="BT64" s="65"/>
      <c r="BU64" s="54">
        <f>SUM(BT64*E64*F64*H64*J64*$BU$8)</f>
        <v>0</v>
      </c>
      <c r="BV64" s="65"/>
      <c r="BW64" s="54">
        <f>BV64*E64*F64*H64*J64*$BW$8</f>
        <v>0</v>
      </c>
      <c r="BX64" s="65"/>
      <c r="BY64" s="54">
        <f>SUM(BX64*E64*F64*H64*J64*$BY$8)</f>
        <v>0</v>
      </c>
      <c r="BZ64" s="65"/>
      <c r="CA64" s="54">
        <f>SUM(BZ64*E64*F64*H64*J64*$CA$8)</f>
        <v>0</v>
      </c>
      <c r="CB64" s="65"/>
      <c r="CC64" s="54">
        <f>SUM(CB64*E64*F64*H64*J64*$CC$8)</f>
        <v>0</v>
      </c>
      <c r="CD64" s="65"/>
      <c r="CE64" s="54">
        <f>SUM(CD64*E64*F64*H64*J64*$CE$8)</f>
        <v>0</v>
      </c>
      <c r="CF64" s="65"/>
      <c r="CG64" s="54">
        <f>CF64*E64*F64*H64*J64*$CG$8</f>
        <v>0</v>
      </c>
      <c r="CH64" s="65"/>
      <c r="CI64" s="54">
        <f>SUM(CH64*E64*F64*H64*J64*$CI$8)</f>
        <v>0</v>
      </c>
      <c r="CJ64" s="65"/>
      <c r="CK64" s="54">
        <f>SUM(CJ64*E64*F64*H64*K64*$CK$8)</f>
        <v>0</v>
      </c>
      <c r="CL64" s="58"/>
      <c r="CM64" s="54">
        <f>SUM(CL64*E64*F64*H64*K64*$CM$8)</f>
        <v>0</v>
      </c>
      <c r="CN64" s="65"/>
      <c r="CO64" s="54">
        <f>SUM(CN64*E64*F64*H64*K64*$CO$8)</f>
        <v>0</v>
      </c>
      <c r="CP64" s="65"/>
      <c r="CQ64" s="54">
        <f>SUM(CP64*E64*F64*H64*K64*$CQ$8)</f>
        <v>0</v>
      </c>
      <c r="CR64" s="65"/>
      <c r="CS64" s="54">
        <f>SUM(CR64*E64*F64*H64*K64*$CS$8)</f>
        <v>0</v>
      </c>
      <c r="CT64" s="65"/>
      <c r="CU64" s="54">
        <f>SUM(CT64*E64*F64*H64*K64*$CU$8)</f>
        <v>0</v>
      </c>
      <c r="CV64" s="65"/>
      <c r="CW64" s="54">
        <f>SUM(CV64*E64*F64*H64*K64*$CW$8)</f>
        <v>0</v>
      </c>
      <c r="CX64" s="65"/>
      <c r="CY64" s="54">
        <f>SUM(CX64*E64*F64*H64*K64*$CY$8)</f>
        <v>0</v>
      </c>
      <c r="CZ64" s="65"/>
      <c r="DA64" s="54">
        <f>SUM(CZ64*E64*F64*H64*K64*$DA$8)</f>
        <v>0</v>
      </c>
      <c r="DB64" s="65"/>
      <c r="DC64" s="54">
        <f>SUM(DB64*E64*F64*H64*K64*$DC$8)</f>
        <v>0</v>
      </c>
      <c r="DD64" s="65"/>
      <c r="DE64" s="54">
        <f>SUM(DD64*E64*F64*H64*K64*$DE$8)</f>
        <v>0</v>
      </c>
      <c r="DF64" s="65"/>
      <c r="DG64" s="54">
        <f>SUM(DF64*E64*F64*H64*K64*$DG$8)</f>
        <v>0</v>
      </c>
      <c r="DH64" s="65"/>
      <c r="DI64" s="54">
        <f>SUM(DH64*E64*F64*H64*K64*$DI$8)</f>
        <v>0</v>
      </c>
      <c r="DJ64" s="65"/>
      <c r="DK64" s="54">
        <f>SUM(DJ64*E64*F64*H64*K64*$DK$8)</f>
        <v>0</v>
      </c>
      <c r="DL64" s="65"/>
      <c r="DM64" s="54">
        <f>SUM(DL64*E64*F64*H64*K64*$DM$8)</f>
        <v>0</v>
      </c>
      <c r="DN64" s="65"/>
      <c r="DO64" s="54">
        <f>DN64*E64*F64*H64*K64*$DO$8</f>
        <v>0</v>
      </c>
      <c r="DP64" s="65"/>
      <c r="DQ64" s="54">
        <f>SUM(DP64*E64*F64*H64*K64*$DQ$8)</f>
        <v>0</v>
      </c>
      <c r="DR64" s="65"/>
      <c r="DS64" s="54">
        <f>SUM(DR64*E64*F64*H64*K64*$DS$8)</f>
        <v>0</v>
      </c>
      <c r="DT64" s="65"/>
      <c r="DU64" s="54">
        <f>SUM(DT64*E64*F64*H64*L64*$DU$8)</f>
        <v>0</v>
      </c>
      <c r="DV64" s="107"/>
      <c r="DW64" s="54">
        <f>SUM(DV64*E64*F64*H64*M64*$DW$8)</f>
        <v>0</v>
      </c>
      <c r="DX64" s="68"/>
      <c r="DY64" s="54">
        <f>SUM(DX64*E64*F64*H64*J64*$DY$8)</f>
        <v>0</v>
      </c>
      <c r="DZ64" s="65"/>
      <c r="EA64" s="59">
        <f>SUM(DZ64*E64*F64*H64*J64*$EA$8)</f>
        <v>0</v>
      </c>
      <c r="EB64" s="65"/>
      <c r="EC64" s="54">
        <f>SUM(EB64*E64*F64*H64*J64*$EC$8)</f>
        <v>0</v>
      </c>
      <c r="ED64" s="65"/>
      <c r="EE64" s="54">
        <f>SUM(ED64*E64*F64*H64*J64*$EE$8)</f>
        <v>0</v>
      </c>
      <c r="EF64" s="65"/>
      <c r="EG64" s="54">
        <f>EF64*E64*F64*H64*J64*$EG$8</f>
        <v>0</v>
      </c>
      <c r="EH64" s="58"/>
      <c r="EI64" s="54">
        <f>EH64*E64*F64*H64*J64*$EI$8</f>
        <v>0</v>
      </c>
      <c r="EJ64" s="53"/>
      <c r="EK64" s="54"/>
      <c r="EL64" s="60">
        <f t="shared" si="94"/>
        <v>0</v>
      </c>
      <c r="EM64" s="60">
        <f t="shared" si="94"/>
        <v>0</v>
      </c>
      <c r="EN64" s="1">
        <f>EL64*H64</f>
        <v>0</v>
      </c>
      <c r="EQ64" s="200"/>
      <c r="ER64" s="200"/>
      <c r="ES64" s="200"/>
      <c r="ET64" s="200"/>
      <c r="EU64" s="200"/>
      <c r="EV64" s="200"/>
      <c r="EW64" s="200"/>
      <c r="EX64" s="200"/>
      <c r="EY64" s="200"/>
      <c r="EZ64" s="200"/>
      <c r="FA64" s="200"/>
      <c r="FB64" s="200"/>
      <c r="FC64" s="200"/>
      <c r="FD64" s="200"/>
      <c r="FE64" s="200"/>
      <c r="FF64" s="200"/>
      <c r="FG64" s="200"/>
      <c r="FH64" s="200"/>
      <c r="FI64" s="200"/>
      <c r="FJ64" s="200"/>
      <c r="FK64" s="200"/>
      <c r="FL64" s="200"/>
      <c r="FM64" s="200"/>
      <c r="FN64" s="200"/>
      <c r="FO64" s="200"/>
      <c r="FP64" s="200"/>
      <c r="FQ64" s="200"/>
      <c r="FR64" s="200"/>
      <c r="FS64" s="200"/>
      <c r="FT64" s="200"/>
      <c r="FU64" s="200"/>
      <c r="FV64" s="200"/>
      <c r="FW64" s="200"/>
      <c r="FX64" s="200"/>
      <c r="FY64" s="200"/>
      <c r="FZ64" s="200"/>
      <c r="GA64" s="200"/>
      <c r="GB64" s="200"/>
      <c r="GC64" s="200"/>
      <c r="GD64" s="200"/>
      <c r="GE64" s="200"/>
      <c r="GF64" s="200"/>
      <c r="GG64" s="200"/>
      <c r="GH64" s="200"/>
      <c r="GI64" s="200"/>
      <c r="GJ64" s="200"/>
      <c r="GK64" s="200"/>
      <c r="GL64" s="200"/>
      <c r="GM64" s="200"/>
      <c r="GN64" s="200"/>
      <c r="GO64" s="200"/>
      <c r="GP64" s="200"/>
      <c r="GQ64" s="200"/>
      <c r="GR64" s="200"/>
      <c r="GS64" s="200"/>
      <c r="GT64" s="200"/>
      <c r="GU64" s="200"/>
      <c r="GV64" s="200"/>
      <c r="GW64" s="200"/>
      <c r="GX64" s="200"/>
      <c r="GY64" s="200"/>
      <c r="GZ64" s="200"/>
      <c r="HA64" s="200"/>
      <c r="HB64" s="200"/>
      <c r="HC64" s="200"/>
      <c r="HD64" s="200"/>
      <c r="HE64" s="200"/>
      <c r="HF64" s="200"/>
      <c r="HG64" s="200"/>
      <c r="HH64" s="200"/>
      <c r="HI64" s="200"/>
      <c r="HJ64" s="200"/>
      <c r="HK64" s="200"/>
      <c r="HL64" s="200"/>
      <c r="HM64" s="200"/>
      <c r="HN64" s="200"/>
      <c r="HO64" s="200"/>
      <c r="HP64" s="200"/>
      <c r="HQ64" s="200"/>
      <c r="HR64" s="200"/>
      <c r="HS64" s="200"/>
      <c r="HT64" s="200"/>
      <c r="HU64" s="200"/>
      <c r="HV64" s="200"/>
      <c r="HW64" s="200"/>
      <c r="HX64" s="200"/>
      <c r="HY64" s="200"/>
      <c r="HZ64" s="200"/>
      <c r="IA64" s="200"/>
      <c r="IB64" s="200"/>
      <c r="IC64" s="200"/>
      <c r="ID64" s="200"/>
      <c r="IE64" s="200"/>
      <c r="IF64" s="200"/>
      <c r="IG64" s="200"/>
      <c r="IH64" s="200"/>
      <c r="II64" s="200"/>
      <c r="IJ64" s="200"/>
      <c r="IK64" s="200"/>
      <c r="IL64" s="200"/>
      <c r="IM64" s="200"/>
      <c r="IN64" s="200"/>
      <c r="IO64" s="200"/>
      <c r="IP64" s="200"/>
      <c r="IQ64" s="200"/>
      <c r="IR64" s="200"/>
      <c r="IS64" s="200"/>
      <c r="IT64" s="200"/>
      <c r="IU64" s="200"/>
      <c r="IV64" s="200"/>
      <c r="IW64" s="200"/>
      <c r="IX64" s="200"/>
      <c r="IY64" s="200"/>
      <c r="IZ64" s="200"/>
      <c r="JA64" s="200"/>
      <c r="JB64" s="200"/>
      <c r="JC64" s="200"/>
      <c r="JD64" s="200"/>
      <c r="JE64" s="200"/>
    </row>
    <row r="65" spans="1:265" s="80" customFormat="1" x14ac:dyDescent="0.25">
      <c r="A65" s="91">
        <v>14</v>
      </c>
      <c r="B65" s="92"/>
      <c r="C65" s="72"/>
      <c r="D65" s="34" t="s">
        <v>256</v>
      </c>
      <c r="E65" s="48">
        <v>13520</v>
      </c>
      <c r="F65" s="111">
        <v>1.7</v>
      </c>
      <c r="G65" s="112"/>
      <c r="H65" s="93">
        <v>1</v>
      </c>
      <c r="I65" s="75"/>
      <c r="J65" s="93">
        <v>1.4</v>
      </c>
      <c r="K65" s="93">
        <v>1.68</v>
      </c>
      <c r="L65" s="93">
        <v>2.23</v>
      </c>
      <c r="M65" s="108">
        <v>2.57</v>
      </c>
      <c r="N65" s="95">
        <f>SUM(N66:N67)</f>
        <v>0</v>
      </c>
      <c r="O65" s="95">
        <f t="shared" ref="O65:BZ65" si="95">SUM(O66:O67)</f>
        <v>0</v>
      </c>
      <c r="P65" s="95">
        <f t="shared" si="95"/>
        <v>0</v>
      </c>
      <c r="Q65" s="95">
        <f t="shared" si="95"/>
        <v>0</v>
      </c>
      <c r="R65" s="95">
        <f t="shared" si="95"/>
        <v>0</v>
      </c>
      <c r="S65" s="95">
        <f t="shared" si="95"/>
        <v>0</v>
      </c>
      <c r="T65" s="95">
        <f t="shared" si="95"/>
        <v>0</v>
      </c>
      <c r="U65" s="95">
        <f t="shared" si="95"/>
        <v>0</v>
      </c>
      <c r="V65" s="95">
        <f t="shared" si="95"/>
        <v>0</v>
      </c>
      <c r="W65" s="95">
        <f t="shared" si="95"/>
        <v>0</v>
      </c>
      <c r="X65" s="95">
        <f t="shared" si="95"/>
        <v>0</v>
      </c>
      <c r="Y65" s="95">
        <f t="shared" si="95"/>
        <v>0</v>
      </c>
      <c r="Z65" s="95">
        <f t="shared" si="95"/>
        <v>0</v>
      </c>
      <c r="AA65" s="95">
        <f t="shared" si="95"/>
        <v>0</v>
      </c>
      <c r="AB65" s="95">
        <f t="shared" si="95"/>
        <v>0</v>
      </c>
      <c r="AC65" s="95">
        <f t="shared" si="95"/>
        <v>0</v>
      </c>
      <c r="AD65" s="95">
        <f t="shared" si="95"/>
        <v>0</v>
      </c>
      <c r="AE65" s="95">
        <f t="shared" si="95"/>
        <v>0</v>
      </c>
      <c r="AF65" s="95">
        <f t="shared" si="95"/>
        <v>0</v>
      </c>
      <c r="AG65" s="95">
        <f t="shared" si="95"/>
        <v>0</v>
      </c>
      <c r="AH65" s="43">
        <f t="shared" si="95"/>
        <v>134</v>
      </c>
      <c r="AI65" s="95">
        <f t="shared" si="95"/>
        <v>7140020.1600000001</v>
      </c>
      <c r="AJ65" s="95">
        <f t="shared" si="95"/>
        <v>0</v>
      </c>
      <c r="AK65" s="95">
        <f t="shared" si="95"/>
        <v>0</v>
      </c>
      <c r="AL65" s="95">
        <f t="shared" si="95"/>
        <v>0</v>
      </c>
      <c r="AM65" s="95">
        <f t="shared" si="95"/>
        <v>0</v>
      </c>
      <c r="AN65" s="95">
        <f t="shared" si="95"/>
        <v>0</v>
      </c>
      <c r="AO65" s="95">
        <f t="shared" si="95"/>
        <v>0</v>
      </c>
      <c r="AP65" s="95">
        <f t="shared" si="95"/>
        <v>0</v>
      </c>
      <c r="AQ65" s="95">
        <f t="shared" si="95"/>
        <v>0</v>
      </c>
      <c r="AR65" s="95">
        <f t="shared" si="95"/>
        <v>0</v>
      </c>
      <c r="AS65" s="95">
        <f t="shared" si="95"/>
        <v>0</v>
      </c>
      <c r="AT65" s="95">
        <f t="shared" si="95"/>
        <v>0</v>
      </c>
      <c r="AU65" s="95">
        <f t="shared" si="95"/>
        <v>0</v>
      </c>
      <c r="AV65" s="95">
        <f t="shared" si="95"/>
        <v>0</v>
      </c>
      <c r="AW65" s="95">
        <f t="shared" si="95"/>
        <v>0</v>
      </c>
      <c r="AX65" s="95">
        <f t="shared" si="95"/>
        <v>0</v>
      </c>
      <c r="AY65" s="95">
        <f t="shared" si="95"/>
        <v>0</v>
      </c>
      <c r="AZ65" s="95">
        <f t="shared" si="95"/>
        <v>0</v>
      </c>
      <c r="BA65" s="95">
        <f t="shared" si="95"/>
        <v>0</v>
      </c>
      <c r="BB65" s="95">
        <f t="shared" si="95"/>
        <v>0</v>
      </c>
      <c r="BC65" s="95">
        <f t="shared" si="95"/>
        <v>0</v>
      </c>
      <c r="BD65" s="95">
        <f t="shared" si="95"/>
        <v>0</v>
      </c>
      <c r="BE65" s="95">
        <f t="shared" si="95"/>
        <v>0</v>
      </c>
      <c r="BF65" s="95">
        <f t="shared" si="95"/>
        <v>0</v>
      </c>
      <c r="BG65" s="95">
        <f t="shared" si="95"/>
        <v>0</v>
      </c>
      <c r="BH65" s="95">
        <f t="shared" si="95"/>
        <v>0</v>
      </c>
      <c r="BI65" s="95">
        <f t="shared" si="95"/>
        <v>0</v>
      </c>
      <c r="BJ65" s="95">
        <f t="shared" si="95"/>
        <v>0</v>
      </c>
      <c r="BK65" s="95">
        <f t="shared" si="95"/>
        <v>0</v>
      </c>
      <c r="BL65" s="95">
        <f t="shared" si="95"/>
        <v>0</v>
      </c>
      <c r="BM65" s="95">
        <f t="shared" si="95"/>
        <v>0</v>
      </c>
      <c r="BN65" s="95">
        <f t="shared" si="95"/>
        <v>0</v>
      </c>
      <c r="BO65" s="95">
        <f t="shared" si="95"/>
        <v>0</v>
      </c>
      <c r="BP65" s="95">
        <f t="shared" si="95"/>
        <v>0</v>
      </c>
      <c r="BQ65" s="95">
        <f t="shared" si="95"/>
        <v>0</v>
      </c>
      <c r="BR65" s="95">
        <f t="shared" si="95"/>
        <v>0</v>
      </c>
      <c r="BS65" s="95">
        <f t="shared" si="95"/>
        <v>0</v>
      </c>
      <c r="BT65" s="95">
        <f t="shared" si="95"/>
        <v>0</v>
      </c>
      <c r="BU65" s="95">
        <f t="shared" si="95"/>
        <v>0</v>
      </c>
      <c r="BV65" s="95">
        <f t="shared" si="95"/>
        <v>0</v>
      </c>
      <c r="BW65" s="95">
        <f t="shared" si="95"/>
        <v>0</v>
      </c>
      <c r="BX65" s="95">
        <f t="shared" si="95"/>
        <v>0</v>
      </c>
      <c r="BY65" s="95">
        <f t="shared" si="95"/>
        <v>0</v>
      </c>
      <c r="BZ65" s="95">
        <f t="shared" si="95"/>
        <v>0</v>
      </c>
      <c r="CA65" s="95">
        <f t="shared" ref="CA65:EM65" si="96">SUM(CA66:CA67)</f>
        <v>0</v>
      </c>
      <c r="CB65" s="95">
        <f t="shared" si="96"/>
        <v>0</v>
      </c>
      <c r="CC65" s="95">
        <f t="shared" si="96"/>
        <v>0</v>
      </c>
      <c r="CD65" s="95">
        <f t="shared" si="96"/>
        <v>0</v>
      </c>
      <c r="CE65" s="95">
        <f t="shared" si="96"/>
        <v>0</v>
      </c>
      <c r="CF65" s="95">
        <f t="shared" si="96"/>
        <v>0</v>
      </c>
      <c r="CG65" s="95">
        <f t="shared" si="96"/>
        <v>0</v>
      </c>
      <c r="CH65" s="95">
        <f t="shared" si="96"/>
        <v>0</v>
      </c>
      <c r="CI65" s="95">
        <f t="shared" si="96"/>
        <v>0</v>
      </c>
      <c r="CJ65" s="95">
        <f t="shared" si="96"/>
        <v>0</v>
      </c>
      <c r="CK65" s="95">
        <f t="shared" si="96"/>
        <v>0</v>
      </c>
      <c r="CL65" s="95">
        <f t="shared" si="96"/>
        <v>0</v>
      </c>
      <c r="CM65" s="95">
        <f t="shared" si="96"/>
        <v>0</v>
      </c>
      <c r="CN65" s="95">
        <f t="shared" si="96"/>
        <v>0</v>
      </c>
      <c r="CO65" s="95">
        <f t="shared" si="96"/>
        <v>0</v>
      </c>
      <c r="CP65" s="95">
        <f t="shared" si="96"/>
        <v>0</v>
      </c>
      <c r="CQ65" s="95">
        <f t="shared" si="96"/>
        <v>0</v>
      </c>
      <c r="CR65" s="95">
        <f t="shared" si="96"/>
        <v>0</v>
      </c>
      <c r="CS65" s="95">
        <f t="shared" si="96"/>
        <v>0</v>
      </c>
      <c r="CT65" s="95">
        <f t="shared" si="96"/>
        <v>0</v>
      </c>
      <c r="CU65" s="95">
        <f t="shared" si="96"/>
        <v>0</v>
      </c>
      <c r="CV65" s="95">
        <f t="shared" si="96"/>
        <v>0</v>
      </c>
      <c r="CW65" s="95">
        <f t="shared" si="96"/>
        <v>0</v>
      </c>
      <c r="CX65" s="95">
        <f t="shared" si="96"/>
        <v>0</v>
      </c>
      <c r="CY65" s="95">
        <f t="shared" si="96"/>
        <v>0</v>
      </c>
      <c r="CZ65" s="95">
        <f t="shared" si="96"/>
        <v>0</v>
      </c>
      <c r="DA65" s="95">
        <f t="shared" si="96"/>
        <v>0</v>
      </c>
      <c r="DB65" s="95">
        <f t="shared" si="96"/>
        <v>0</v>
      </c>
      <c r="DC65" s="95">
        <f t="shared" si="96"/>
        <v>0</v>
      </c>
      <c r="DD65" s="95">
        <f t="shared" si="96"/>
        <v>0</v>
      </c>
      <c r="DE65" s="95">
        <f t="shared" si="96"/>
        <v>0</v>
      </c>
      <c r="DF65" s="95">
        <f t="shared" si="96"/>
        <v>0</v>
      </c>
      <c r="DG65" s="95">
        <f t="shared" si="96"/>
        <v>0</v>
      </c>
      <c r="DH65" s="95">
        <f t="shared" si="96"/>
        <v>0</v>
      </c>
      <c r="DI65" s="95">
        <f t="shared" si="96"/>
        <v>0</v>
      </c>
      <c r="DJ65" s="95">
        <f t="shared" si="96"/>
        <v>0</v>
      </c>
      <c r="DK65" s="95">
        <f t="shared" si="96"/>
        <v>0</v>
      </c>
      <c r="DL65" s="95">
        <f t="shared" si="96"/>
        <v>0</v>
      </c>
      <c r="DM65" s="95">
        <f t="shared" si="96"/>
        <v>0</v>
      </c>
      <c r="DN65" s="95">
        <f t="shared" si="96"/>
        <v>0</v>
      </c>
      <c r="DO65" s="95">
        <f t="shared" si="96"/>
        <v>0</v>
      </c>
      <c r="DP65" s="95">
        <f t="shared" si="96"/>
        <v>0</v>
      </c>
      <c r="DQ65" s="95">
        <f t="shared" si="96"/>
        <v>0</v>
      </c>
      <c r="DR65" s="95">
        <f t="shared" si="96"/>
        <v>0</v>
      </c>
      <c r="DS65" s="95">
        <f t="shared" si="96"/>
        <v>0</v>
      </c>
      <c r="DT65" s="95">
        <f t="shared" si="96"/>
        <v>0</v>
      </c>
      <c r="DU65" s="95">
        <f t="shared" si="96"/>
        <v>0</v>
      </c>
      <c r="DV65" s="95">
        <f t="shared" si="96"/>
        <v>0</v>
      </c>
      <c r="DW65" s="95">
        <f t="shared" si="96"/>
        <v>0</v>
      </c>
      <c r="DX65" s="95">
        <f t="shared" si="96"/>
        <v>0</v>
      </c>
      <c r="DY65" s="95">
        <f t="shared" si="96"/>
        <v>0</v>
      </c>
      <c r="DZ65" s="95">
        <f t="shared" si="96"/>
        <v>0</v>
      </c>
      <c r="EA65" s="95">
        <f t="shared" si="96"/>
        <v>0</v>
      </c>
      <c r="EB65" s="95">
        <f t="shared" si="96"/>
        <v>0</v>
      </c>
      <c r="EC65" s="95">
        <f t="shared" si="96"/>
        <v>0</v>
      </c>
      <c r="ED65" s="95">
        <f t="shared" si="96"/>
        <v>0</v>
      </c>
      <c r="EE65" s="95">
        <f t="shared" si="96"/>
        <v>0</v>
      </c>
      <c r="EF65" s="95">
        <f t="shared" si="96"/>
        <v>0</v>
      </c>
      <c r="EG65" s="95">
        <f t="shared" si="96"/>
        <v>0</v>
      </c>
      <c r="EH65" s="95">
        <f t="shared" si="96"/>
        <v>0</v>
      </c>
      <c r="EI65" s="95">
        <f t="shared" si="96"/>
        <v>0</v>
      </c>
      <c r="EJ65" s="95">
        <f t="shared" si="96"/>
        <v>0</v>
      </c>
      <c r="EK65" s="95">
        <f t="shared" si="96"/>
        <v>0</v>
      </c>
      <c r="EL65" s="95">
        <f t="shared" si="96"/>
        <v>134</v>
      </c>
      <c r="EM65" s="95">
        <f t="shared" si="96"/>
        <v>7140020.1600000001</v>
      </c>
      <c r="EN65" s="42">
        <f>EM65/EL65</f>
        <v>53283.732537313437</v>
      </c>
      <c r="EQ65" s="200"/>
      <c r="ER65" s="200"/>
      <c r="ES65" s="200"/>
      <c r="ET65" s="200"/>
      <c r="EU65" s="200"/>
      <c r="EV65" s="200"/>
      <c r="EW65" s="200"/>
      <c r="EX65" s="200"/>
      <c r="EY65" s="200"/>
      <c r="EZ65" s="200"/>
      <c r="FA65" s="200"/>
      <c r="FB65" s="200"/>
      <c r="FC65" s="200"/>
      <c r="FD65" s="200"/>
      <c r="FE65" s="200"/>
      <c r="FF65" s="200"/>
      <c r="FG65" s="200"/>
      <c r="FH65" s="200"/>
      <c r="FI65" s="200"/>
      <c r="FJ65" s="200"/>
      <c r="FK65" s="200"/>
      <c r="FL65" s="200"/>
      <c r="FM65" s="200"/>
      <c r="FN65" s="200"/>
      <c r="FO65" s="200"/>
      <c r="FP65" s="200"/>
      <c r="FQ65" s="200"/>
      <c r="FR65" s="200"/>
      <c r="FS65" s="200"/>
      <c r="FT65" s="200"/>
      <c r="FU65" s="200"/>
      <c r="FV65" s="200"/>
      <c r="FW65" s="200"/>
      <c r="FX65" s="200"/>
      <c r="FY65" s="200"/>
      <c r="FZ65" s="200"/>
      <c r="GA65" s="200"/>
      <c r="GB65" s="200"/>
      <c r="GC65" s="200"/>
      <c r="GD65" s="200"/>
      <c r="GE65" s="200"/>
      <c r="GF65" s="200"/>
      <c r="GG65" s="200"/>
      <c r="GH65" s="200"/>
      <c r="GI65" s="200"/>
      <c r="GJ65" s="200"/>
      <c r="GK65" s="200"/>
      <c r="GL65" s="200"/>
      <c r="GM65" s="200"/>
      <c r="GN65" s="200"/>
      <c r="GO65" s="200"/>
      <c r="GP65" s="200"/>
      <c r="GQ65" s="200"/>
      <c r="GR65" s="200"/>
      <c r="GS65" s="200"/>
      <c r="GT65" s="200"/>
      <c r="GU65" s="200"/>
      <c r="GV65" s="200"/>
      <c r="GW65" s="200"/>
      <c r="GX65" s="200"/>
      <c r="GY65" s="200"/>
      <c r="GZ65" s="200"/>
      <c r="HA65" s="200"/>
      <c r="HB65" s="200"/>
      <c r="HC65" s="200"/>
      <c r="HD65" s="200"/>
      <c r="HE65" s="200"/>
      <c r="HF65" s="200"/>
      <c r="HG65" s="200"/>
      <c r="HH65" s="200"/>
      <c r="HI65" s="200"/>
      <c r="HJ65" s="200"/>
      <c r="HK65" s="200"/>
      <c r="HL65" s="200"/>
      <c r="HM65" s="200"/>
      <c r="HN65" s="200"/>
      <c r="HO65" s="200"/>
      <c r="HP65" s="200"/>
      <c r="HQ65" s="200"/>
      <c r="HR65" s="200"/>
      <c r="HS65" s="200"/>
      <c r="HT65" s="200"/>
      <c r="HU65" s="200"/>
      <c r="HV65" s="200"/>
      <c r="HW65" s="200"/>
      <c r="HX65" s="200"/>
      <c r="HY65" s="200"/>
      <c r="HZ65" s="200"/>
      <c r="IA65" s="200"/>
      <c r="IB65" s="200"/>
      <c r="IC65" s="200"/>
      <c r="ID65" s="200"/>
      <c r="IE65" s="200"/>
      <c r="IF65" s="200"/>
      <c r="IG65" s="200"/>
      <c r="IH65" s="200"/>
      <c r="II65" s="200"/>
      <c r="IJ65" s="200"/>
      <c r="IK65" s="200"/>
      <c r="IL65" s="200"/>
      <c r="IM65" s="200"/>
      <c r="IN65" s="200"/>
      <c r="IO65" s="200"/>
      <c r="IP65" s="200"/>
      <c r="IQ65" s="200"/>
      <c r="IR65" s="200"/>
      <c r="IS65" s="200"/>
      <c r="IT65" s="200"/>
      <c r="IU65" s="200"/>
      <c r="IV65" s="200"/>
      <c r="IW65" s="200"/>
      <c r="IX65" s="200"/>
      <c r="IY65" s="200"/>
      <c r="IZ65" s="200"/>
      <c r="JA65" s="200"/>
      <c r="JB65" s="200"/>
      <c r="JC65" s="200"/>
      <c r="JD65" s="200"/>
      <c r="JE65" s="200"/>
    </row>
    <row r="66" spans="1:265" ht="30" x14ac:dyDescent="0.25">
      <c r="A66" s="44"/>
      <c r="B66" s="45">
        <v>38</v>
      </c>
      <c r="C66" s="46" t="s">
        <v>257</v>
      </c>
      <c r="D66" s="47" t="s">
        <v>258</v>
      </c>
      <c r="E66" s="48">
        <v>13520</v>
      </c>
      <c r="F66" s="49">
        <v>1.53</v>
      </c>
      <c r="G66" s="78"/>
      <c r="H66" s="48">
        <v>1</v>
      </c>
      <c r="I66" s="51"/>
      <c r="J66" s="48">
        <v>1.4</v>
      </c>
      <c r="K66" s="48">
        <v>1.68</v>
      </c>
      <c r="L66" s="48">
        <v>2.23</v>
      </c>
      <c r="M66" s="52">
        <v>2.57</v>
      </c>
      <c r="N66" s="53"/>
      <c r="O66" s="54">
        <f>N66*E66*F66*H66*J66*$O$8</f>
        <v>0</v>
      </c>
      <c r="P66" s="55"/>
      <c r="Q66" s="54">
        <f>P66*E66*F66*H66*J66*$Q$8</f>
        <v>0</v>
      </c>
      <c r="R66" s="53"/>
      <c r="S66" s="54">
        <f>R66*E66*F66*H66*J66*$S$8</f>
        <v>0</v>
      </c>
      <c r="T66" s="53"/>
      <c r="U66" s="54">
        <f>SUM(T66*E66*F66*H66*J66*$U$8)</f>
        <v>0</v>
      </c>
      <c r="V66" s="53"/>
      <c r="W66" s="53">
        <f>SUM(V66*E66*F66*H66*J66*$W$8)</f>
        <v>0</v>
      </c>
      <c r="X66" s="53"/>
      <c r="Y66" s="54">
        <f>SUM(X66*E66*F66*H66*J66*$Y$8)</f>
        <v>0</v>
      </c>
      <c r="Z66" s="53"/>
      <c r="AA66" s="54">
        <f>SUM(Z66*E66*F66*H66*J66*$AA$8)</f>
        <v>0</v>
      </c>
      <c r="AB66" s="53"/>
      <c r="AC66" s="54">
        <f>SUM(AB66*E66*F66*H66*J66*$AC$8)</f>
        <v>0</v>
      </c>
      <c r="AD66" s="53"/>
      <c r="AE66" s="54">
        <f>SUM(AD66*E66*F66*H66*K66*$AE$8)</f>
        <v>0</v>
      </c>
      <c r="AF66" s="53"/>
      <c r="AG66" s="54">
        <f>SUM(AF66*E66*F66*H66*K66*$AG$8)</f>
        <v>0</v>
      </c>
      <c r="AH66" s="53">
        <v>29</v>
      </c>
      <c r="AI66" s="54">
        <f>SUM(AH66*E66*F66*H66*J66*$AI$8)</f>
        <v>839835.36</v>
      </c>
      <c r="AJ66" s="53"/>
      <c r="AK66" s="53">
        <f>SUM(AJ66*E66*F66*H66*J66*$AK$8)</f>
        <v>0</v>
      </c>
      <c r="AL66" s="53"/>
      <c r="AM66" s="54">
        <f>SUM(AL66*E66*F66*H66*J66*$AM$8)</f>
        <v>0</v>
      </c>
      <c r="AN66" s="53"/>
      <c r="AO66" s="54">
        <f>SUM(AN66*E66*F66*H66*J66*$AO$8)</f>
        <v>0</v>
      </c>
      <c r="AP66" s="53"/>
      <c r="AQ66" s="54">
        <f>SUM(E66*F66*H66*J66*AP66*$AQ$8)</f>
        <v>0</v>
      </c>
      <c r="AR66" s="53"/>
      <c r="AS66" s="54">
        <f>SUM(AR66*E66*F66*H66*J66*$AS$8)</f>
        <v>0</v>
      </c>
      <c r="AT66" s="53"/>
      <c r="AU66" s="54">
        <f>SUM(AT66*E66*F66*H66*J66*$AU$8)</f>
        <v>0</v>
      </c>
      <c r="AV66" s="53"/>
      <c r="AW66" s="54">
        <f>SUM(AV66*E66*F66*H66*J66*$AW$8)</f>
        <v>0</v>
      </c>
      <c r="AX66" s="53"/>
      <c r="AY66" s="54">
        <f>SUM(AX66*E66*F66*H66*J66*$AY$8)</f>
        <v>0</v>
      </c>
      <c r="AZ66" s="53"/>
      <c r="BA66" s="54">
        <f>SUM(AZ66*E66*F66*H66*J66*$BA$8)</f>
        <v>0</v>
      </c>
      <c r="BB66" s="53"/>
      <c r="BC66" s="54">
        <f>SUM(BB66*E66*F66*H66*J66*$BC$8)</f>
        <v>0</v>
      </c>
      <c r="BD66" s="53"/>
      <c r="BE66" s="54">
        <f>SUM(BD66*E66*F66*H66*J66*$BE$8)</f>
        <v>0</v>
      </c>
      <c r="BF66" s="53"/>
      <c r="BG66" s="54">
        <f>BF66*E66*F66*H66*J66*$BG$8</f>
        <v>0</v>
      </c>
      <c r="BH66" s="53"/>
      <c r="BI66" s="54">
        <f>BH66*E66*F66*H66*J66*$BI$8</f>
        <v>0</v>
      </c>
      <c r="BJ66" s="53"/>
      <c r="BK66" s="54">
        <f>BJ66*E66*F66*H66*J66*$BK$8</f>
        <v>0</v>
      </c>
      <c r="BL66" s="53"/>
      <c r="BM66" s="54">
        <f>SUM(BL66*E66*F66*H66*J66*$BM$8)</f>
        <v>0</v>
      </c>
      <c r="BN66" s="53"/>
      <c r="BO66" s="54">
        <f>SUM(BN66*E66*F66*H66*J66*$BO$8)</f>
        <v>0</v>
      </c>
      <c r="BP66" s="53"/>
      <c r="BQ66" s="54">
        <f>SUM(BP66*E66*F66*H66*J66*$BQ$8)</f>
        <v>0</v>
      </c>
      <c r="BR66" s="53"/>
      <c r="BS66" s="54">
        <f>SUM(BR66*E66*F66*H66*J66*$BS$8)</f>
        <v>0</v>
      </c>
      <c r="BT66" s="53"/>
      <c r="BU66" s="54">
        <f>SUM(BT66*E66*F66*H66*J66*$BU$8)</f>
        <v>0</v>
      </c>
      <c r="BV66" s="53"/>
      <c r="BW66" s="54">
        <f>BV66*E66*F66*H66*J66*$BW$8</f>
        <v>0</v>
      </c>
      <c r="BX66" s="53"/>
      <c r="BY66" s="54">
        <f>SUM(BX66*E66*F66*H66*J66*$BY$8)</f>
        <v>0</v>
      </c>
      <c r="BZ66" s="53"/>
      <c r="CA66" s="54">
        <f>SUM(BZ66*E66*F66*H66*J66*$CA$8)</f>
        <v>0</v>
      </c>
      <c r="CB66" s="53"/>
      <c r="CC66" s="54">
        <f>SUM(CB66*E66*F66*H66*J66*$CC$8)</f>
        <v>0</v>
      </c>
      <c r="CD66" s="53"/>
      <c r="CE66" s="54">
        <f>SUM(CD66*E66*F66*H66*J66*$CE$8)</f>
        <v>0</v>
      </c>
      <c r="CF66" s="53"/>
      <c r="CG66" s="54">
        <f>CF66*E66*F66*H66*J66*$CG$8</f>
        <v>0</v>
      </c>
      <c r="CH66" s="68"/>
      <c r="CI66" s="54">
        <f>SUM(CH66*E66*F66*H66*J66*$CI$8)</f>
        <v>0</v>
      </c>
      <c r="CJ66" s="53"/>
      <c r="CK66" s="54">
        <f>SUM(CJ66*E66*F66*H66*K66*$CK$8)</f>
        <v>0</v>
      </c>
      <c r="CL66" s="53"/>
      <c r="CM66" s="54">
        <f>SUM(CL66*E66*F66*H66*K66*$CM$8)</f>
        <v>0</v>
      </c>
      <c r="CN66" s="53"/>
      <c r="CO66" s="54">
        <f>SUM(CN66*E66*F66*H66*K66*$CO$8)</f>
        <v>0</v>
      </c>
      <c r="CP66" s="53"/>
      <c r="CQ66" s="54">
        <f>SUM(CP66*E66*F66*H66*K66*$CQ$8)</f>
        <v>0</v>
      </c>
      <c r="CR66" s="53"/>
      <c r="CS66" s="54">
        <f>SUM(CR66*E66*F66*H66*K66*$CS$8)</f>
        <v>0</v>
      </c>
      <c r="CT66" s="53"/>
      <c r="CU66" s="54">
        <f>SUM(CT66*E66*F66*H66*K66*$CU$8)</f>
        <v>0</v>
      </c>
      <c r="CV66" s="53"/>
      <c r="CW66" s="54">
        <f>SUM(CV66*E66*F66*H66*K66*$CW$8)</f>
        <v>0</v>
      </c>
      <c r="CX66" s="53"/>
      <c r="CY66" s="54">
        <f>SUM(CX66*E66*F66*H66*K66*$CY$8)</f>
        <v>0</v>
      </c>
      <c r="CZ66" s="53"/>
      <c r="DA66" s="54">
        <f>SUM(CZ66*E66*F66*H66*K66*$DA$8)</f>
        <v>0</v>
      </c>
      <c r="DB66" s="53"/>
      <c r="DC66" s="54">
        <f>SUM(DB66*E66*F66*H66*K66*$DC$8)</f>
        <v>0</v>
      </c>
      <c r="DD66" s="53"/>
      <c r="DE66" s="54">
        <f>SUM(DD66*E66*F66*H66*K66*$DE$8)</f>
        <v>0</v>
      </c>
      <c r="DF66" s="53"/>
      <c r="DG66" s="54">
        <f>SUM(DF66*E66*F66*H66*K66*$DG$8)</f>
        <v>0</v>
      </c>
      <c r="DH66" s="53"/>
      <c r="DI66" s="54">
        <f>SUM(DH66*E66*F66*H66*K66*$DI$8)</f>
        <v>0</v>
      </c>
      <c r="DJ66" s="53"/>
      <c r="DK66" s="54">
        <f>SUM(DJ66*E66*F66*H66*K66*$DK$8)</f>
        <v>0</v>
      </c>
      <c r="DL66" s="53"/>
      <c r="DM66" s="54">
        <f>SUM(DL66*E66*F66*H66*K66*$DM$8)</f>
        <v>0</v>
      </c>
      <c r="DN66" s="53"/>
      <c r="DO66" s="54">
        <f>DN66*E66*F66*H66*K66*$DO$8</f>
        <v>0</v>
      </c>
      <c r="DP66" s="53"/>
      <c r="DQ66" s="54">
        <f>SUM(DP66*E66*F66*H66*K66*$DQ$8)</f>
        <v>0</v>
      </c>
      <c r="DR66" s="53"/>
      <c r="DS66" s="54">
        <f>SUM(DR66*E66*F66*H66*K66*$DS$8)</f>
        <v>0</v>
      </c>
      <c r="DT66" s="53"/>
      <c r="DU66" s="54">
        <f>SUM(DT66*E66*F66*H66*L66*$DU$8)</f>
        <v>0</v>
      </c>
      <c r="DV66" s="57"/>
      <c r="DW66" s="54">
        <f>SUM(DV66*E66*F66*H66*M66*$DW$8)</f>
        <v>0</v>
      </c>
      <c r="DX66" s="53"/>
      <c r="DY66" s="54">
        <f>SUM(DX66*E66*F66*H66*J66*$DY$8)</f>
        <v>0</v>
      </c>
      <c r="DZ66" s="53"/>
      <c r="EA66" s="59">
        <f>SUM(DZ66*E66*F66*H66*J66*$EA$8)</f>
        <v>0</v>
      </c>
      <c r="EB66" s="53"/>
      <c r="EC66" s="54">
        <f>SUM(EB66*E66*F66*H66*J66*$EC$8)</f>
        <v>0</v>
      </c>
      <c r="ED66" s="53"/>
      <c r="EE66" s="54">
        <f>SUM(ED66*E66*F66*H66*J66*$EE$8)</f>
        <v>0</v>
      </c>
      <c r="EF66" s="53"/>
      <c r="EG66" s="54">
        <f>EF66*E66*F66*H66*J66*$EG$8</f>
        <v>0</v>
      </c>
      <c r="EH66" s="53"/>
      <c r="EI66" s="54">
        <f>EH66*E66*F66*H66*J66*$EI$8</f>
        <v>0</v>
      </c>
      <c r="EJ66" s="53"/>
      <c r="EK66" s="54"/>
      <c r="EL66" s="60">
        <f>SUM(N66,X66,P66,R66,Z66,T66,V66,AB66,AD66,AF66,AH66,AJ66,AP66,AR66,AT66,AN66,CJ66,CP66,CT66,BX66,BZ66,CZ66,DB66,DD66,DF66,DH66,DJ66,DL66,AV66,AL66,AX66,AZ66,BB66,BD66,BF66,BH66,BJ66,BL66,BN66,BP66,BR66,EB66,ED66,DX66,DZ66,BT66,BV66,CR66,CL66,CN66,CV66,CX66,CB66,CD66,CF66,CH66,DN66,DP66,DR66,DT66,DV66,EF66,EH66,EJ66)</f>
        <v>29</v>
      </c>
      <c r="EM66" s="60">
        <f>SUM(O66,Y66,Q66,S66,AA66,U66,W66,AC66,AE66,AG66,AI66,AK66,AQ66,AS66,AU66,AO66,CK66,CQ66,CU66,BY66,CA66,DA66,DC66,DE66,DG66,DI66,DK66,DM66,AW66,AM66,AY66,BA66,BC66,BE66,BG66,BI66,BK66,BM66,BO66,BQ66,BS66,EC66,EE66,DY66,EA66,BU66,BW66,CS66,CM66,CO66,CW66,CY66,CC66,CE66,CG66,CI66,DO66,DQ66,DS66,DU66,DW66,EG66,EI66,EK66)</f>
        <v>839835.36</v>
      </c>
      <c r="EN66" s="1">
        <f>EL66*H66</f>
        <v>29</v>
      </c>
    </row>
    <row r="67" spans="1:265" s="89" customFormat="1" ht="30" x14ac:dyDescent="0.25">
      <c r="A67" s="44"/>
      <c r="B67" s="45">
        <v>39</v>
      </c>
      <c r="C67" s="46" t="s">
        <v>259</v>
      </c>
      <c r="D67" s="47" t="s">
        <v>260</v>
      </c>
      <c r="E67" s="48">
        <v>13520</v>
      </c>
      <c r="F67" s="49">
        <v>3.17</v>
      </c>
      <c r="G67" s="78"/>
      <c r="H67" s="48">
        <v>1</v>
      </c>
      <c r="I67" s="51"/>
      <c r="J67" s="48">
        <v>1.4</v>
      </c>
      <c r="K67" s="48">
        <v>1.68</v>
      </c>
      <c r="L67" s="48">
        <v>2.23</v>
      </c>
      <c r="M67" s="52">
        <v>2.57</v>
      </c>
      <c r="N67" s="53"/>
      <c r="O67" s="54">
        <f>N67*E67*F67*H67*J67*$O$8</f>
        <v>0</v>
      </c>
      <c r="P67" s="55"/>
      <c r="Q67" s="54">
        <f>P67*E67*F67*H67*J67*$Q$8</f>
        <v>0</v>
      </c>
      <c r="R67" s="53"/>
      <c r="S67" s="54">
        <f>R67*E67*F67*H67*J67*$S$8</f>
        <v>0</v>
      </c>
      <c r="T67" s="53"/>
      <c r="U67" s="54">
        <f>SUM(T67*E67*F67*H67*J67*$U$8)</f>
        <v>0</v>
      </c>
      <c r="V67" s="53"/>
      <c r="W67" s="53">
        <f>SUM(V67*E67*F67*H67*J67*$W$8)</f>
        <v>0</v>
      </c>
      <c r="X67" s="53"/>
      <c r="Y67" s="54">
        <f>SUM(X67*E67*F67*H67*J67*$Y$8)</f>
        <v>0</v>
      </c>
      <c r="Z67" s="53"/>
      <c r="AA67" s="54">
        <f>SUM(Z67*E67*F67*H67*J67*$AA$8)</f>
        <v>0</v>
      </c>
      <c r="AB67" s="53"/>
      <c r="AC67" s="54">
        <f>SUM(AB67*E67*F67*H67*J67*$AC$8)</f>
        <v>0</v>
      </c>
      <c r="AD67" s="53"/>
      <c r="AE67" s="54">
        <f>SUM(AD67*E67*F67*H67*K67*$AE$8)</f>
        <v>0</v>
      </c>
      <c r="AF67" s="53"/>
      <c r="AG67" s="54">
        <f>SUM(AF67*E67*F67*H67*K67*$AG$8)</f>
        <v>0</v>
      </c>
      <c r="AH67" s="53">
        <v>105</v>
      </c>
      <c r="AI67" s="54">
        <f>SUM(AH67*E67*F67*H67*J67*$AI$8)</f>
        <v>6300184.7999999998</v>
      </c>
      <c r="AJ67" s="53"/>
      <c r="AK67" s="53">
        <f>SUM(AJ67*E67*F67*H67*J67*$AK$8)</f>
        <v>0</v>
      </c>
      <c r="AL67" s="53"/>
      <c r="AM67" s="54">
        <f>SUM(AL67*E67*F67*H67*J67*$AM$8)</f>
        <v>0</v>
      </c>
      <c r="AN67" s="68"/>
      <c r="AO67" s="54">
        <f>SUM(AN67*E67*F67*H67*J67*$AO$8)</f>
        <v>0</v>
      </c>
      <c r="AP67" s="53"/>
      <c r="AQ67" s="54">
        <f>SUM(E67*F67*H67*J67*AP67*$AQ$8)</f>
        <v>0</v>
      </c>
      <c r="AR67" s="53"/>
      <c r="AS67" s="54">
        <f>SUM(AR67*E67*F67*H67*J67*$AS$8)</f>
        <v>0</v>
      </c>
      <c r="AT67" s="53"/>
      <c r="AU67" s="54">
        <f>SUM(AT67*E67*F67*H67*J67*$AU$8)</f>
        <v>0</v>
      </c>
      <c r="AV67" s="53"/>
      <c r="AW67" s="54">
        <f>SUM(AV67*E67*F67*H67*J67*$AW$8)</f>
        <v>0</v>
      </c>
      <c r="AX67" s="53"/>
      <c r="AY67" s="54">
        <f>SUM(AX67*E67*F67*H67*J67*$AY$8)</f>
        <v>0</v>
      </c>
      <c r="AZ67" s="53"/>
      <c r="BA67" s="54">
        <f>SUM(AZ67*E67*F67*H67*J67*$BA$8)</f>
        <v>0</v>
      </c>
      <c r="BB67" s="53"/>
      <c r="BC67" s="54">
        <f>SUM(BB67*E67*F67*H67*J67*$BC$8)</f>
        <v>0</v>
      </c>
      <c r="BD67" s="53"/>
      <c r="BE67" s="54">
        <f>SUM(BD67*E67*F67*H67*J67*$BE$8)</f>
        <v>0</v>
      </c>
      <c r="BF67" s="53"/>
      <c r="BG67" s="54">
        <f>BF67*E67*F67*H67*J67*$BG$8</f>
        <v>0</v>
      </c>
      <c r="BH67" s="53"/>
      <c r="BI67" s="54">
        <f>BH67*E67*F67*H67*J67*$BI$8</f>
        <v>0</v>
      </c>
      <c r="BJ67" s="53"/>
      <c r="BK67" s="54">
        <f>BJ67*E67*F67*H67*J67*$BK$8</f>
        <v>0</v>
      </c>
      <c r="BL67" s="53"/>
      <c r="BM67" s="54">
        <f>SUM(BL67*E67*F67*H67*J67*$BM$8)</f>
        <v>0</v>
      </c>
      <c r="BN67" s="53"/>
      <c r="BO67" s="54">
        <f>SUM(BN67*E67*F67*H67*J67*$BO$8)</f>
        <v>0</v>
      </c>
      <c r="BP67" s="53"/>
      <c r="BQ67" s="54">
        <f>SUM(BP67*E67*F67*H67*J67*$BQ$8)</f>
        <v>0</v>
      </c>
      <c r="BR67" s="53"/>
      <c r="BS67" s="54">
        <f>SUM(BR67*E67*F67*H67*J67*$BS$8)</f>
        <v>0</v>
      </c>
      <c r="BT67" s="53"/>
      <c r="BU67" s="54">
        <f>SUM(BT67*E67*F67*H67*J67*$BU$8)</f>
        <v>0</v>
      </c>
      <c r="BV67" s="53"/>
      <c r="BW67" s="54">
        <f>BV67*E67*F67*H67*J67*$BW$8</f>
        <v>0</v>
      </c>
      <c r="BX67" s="53"/>
      <c r="BY67" s="54">
        <f>SUM(BX67*E67*F67*H67*J67*$BY$8)</f>
        <v>0</v>
      </c>
      <c r="BZ67" s="53"/>
      <c r="CA67" s="54">
        <f>SUM(BZ67*E67*F67*H67*J67*$CA$8)</f>
        <v>0</v>
      </c>
      <c r="CB67" s="53"/>
      <c r="CC67" s="54">
        <f>SUM(CB67*E67*F67*H67*J67*$CC$8)</f>
        <v>0</v>
      </c>
      <c r="CD67" s="53"/>
      <c r="CE67" s="54">
        <f>SUM(CD67*E67*F67*H67*J67*$CE$8)</f>
        <v>0</v>
      </c>
      <c r="CF67" s="53"/>
      <c r="CG67" s="54">
        <f>CF67*E67*F67*H67*J67*$CG$8</f>
        <v>0</v>
      </c>
      <c r="CH67" s="68"/>
      <c r="CI67" s="54">
        <f>SUM(CH67*E67*F67*H67*J67*$CI$8)</f>
        <v>0</v>
      </c>
      <c r="CJ67" s="53"/>
      <c r="CK67" s="54">
        <f>SUM(CJ67*E67*F67*H67*K67*$CK$8)</f>
        <v>0</v>
      </c>
      <c r="CL67" s="53"/>
      <c r="CM67" s="54">
        <f>SUM(CL67*E67*F67*H67*K67*$CM$8)</f>
        <v>0</v>
      </c>
      <c r="CN67" s="53"/>
      <c r="CO67" s="54">
        <f>SUM(CN67*E67*F67*H67*K67*$CO$8)</f>
        <v>0</v>
      </c>
      <c r="CP67" s="53"/>
      <c r="CQ67" s="54">
        <f>SUM(CP67*E67*F67*H67*K67*$CQ$8)</f>
        <v>0</v>
      </c>
      <c r="CR67" s="53"/>
      <c r="CS67" s="54">
        <f>SUM(CR67*E67*F67*H67*K67*$CS$8)</f>
        <v>0</v>
      </c>
      <c r="CT67" s="53"/>
      <c r="CU67" s="54">
        <f>SUM(CT67*E67*F67*H67*K67*$CU$8)</f>
        <v>0</v>
      </c>
      <c r="CV67" s="53"/>
      <c r="CW67" s="54">
        <f>SUM(CV67*E67*F67*H67*K67*$CW$8)</f>
        <v>0</v>
      </c>
      <c r="CX67" s="53"/>
      <c r="CY67" s="54">
        <f>SUM(CX67*E67*F67*H67*K67*$CY$8)</f>
        <v>0</v>
      </c>
      <c r="CZ67" s="53"/>
      <c r="DA67" s="54">
        <f>SUM(CZ67*E67*F67*H67*K67*$DA$8)</f>
        <v>0</v>
      </c>
      <c r="DB67" s="53"/>
      <c r="DC67" s="54">
        <f>SUM(DB67*E67*F67*H67*K67*$DC$8)</f>
        <v>0</v>
      </c>
      <c r="DD67" s="53"/>
      <c r="DE67" s="54">
        <f>SUM(DD67*E67*F67*H67*K67*$DE$8)</f>
        <v>0</v>
      </c>
      <c r="DF67" s="53"/>
      <c r="DG67" s="54">
        <f>SUM(DF67*E67*F67*H67*K67*$DG$8)</f>
        <v>0</v>
      </c>
      <c r="DH67" s="53"/>
      <c r="DI67" s="54">
        <f>SUM(DH67*E67*F67*H67*K67*$DI$8)</f>
        <v>0</v>
      </c>
      <c r="DJ67" s="53"/>
      <c r="DK67" s="54">
        <f>SUM(DJ67*E67*F67*H67*K67*$DK$8)</f>
        <v>0</v>
      </c>
      <c r="DL67" s="53"/>
      <c r="DM67" s="54">
        <f>SUM(DL67*E67*F67*H67*K67*$DM$8)</f>
        <v>0</v>
      </c>
      <c r="DN67" s="53"/>
      <c r="DO67" s="54">
        <f>DN67*E67*F67*H67*K67*$DO$8</f>
        <v>0</v>
      </c>
      <c r="DP67" s="53"/>
      <c r="DQ67" s="54">
        <f>SUM(DP67*E67*F67*H67*K67*$DQ$8)</f>
        <v>0</v>
      </c>
      <c r="DR67" s="53"/>
      <c r="DS67" s="54">
        <f>SUM(DR67*E67*F67*H67*K67*$DS$8)</f>
        <v>0</v>
      </c>
      <c r="DT67" s="53"/>
      <c r="DU67" s="54">
        <f>SUM(DT67*E67*F67*H67*L67*$DU$8)</f>
        <v>0</v>
      </c>
      <c r="DV67" s="57"/>
      <c r="DW67" s="54">
        <f>SUM(DV67*E67*F67*H67*M67*$DW$8)</f>
        <v>0</v>
      </c>
      <c r="DX67" s="68"/>
      <c r="DY67" s="54">
        <f>SUM(DX67*E67*F67*H67*J67*$DY$8)</f>
        <v>0</v>
      </c>
      <c r="DZ67" s="53"/>
      <c r="EA67" s="59">
        <f>SUM(DZ67*E67*F67*H67*J67*$EA$8)</f>
        <v>0</v>
      </c>
      <c r="EB67" s="53"/>
      <c r="EC67" s="54">
        <f>SUM(EB67*E67*F67*H67*J67*$EC$8)</f>
        <v>0</v>
      </c>
      <c r="ED67" s="53"/>
      <c r="EE67" s="54">
        <f>SUM(ED67*E67*F67*H67*J67*$EE$8)</f>
        <v>0</v>
      </c>
      <c r="EF67" s="53"/>
      <c r="EG67" s="54">
        <f>EF67*E67*F67*H67*J67*$EG$8</f>
        <v>0</v>
      </c>
      <c r="EH67" s="53"/>
      <c r="EI67" s="54">
        <f>EH67*E67*F67*H67*J67*$EI$8</f>
        <v>0</v>
      </c>
      <c r="EJ67" s="53"/>
      <c r="EK67" s="54">
        <f>EJ67*E67*F67*H67*K67*EK8</f>
        <v>0</v>
      </c>
      <c r="EL67" s="60">
        <f>SUM(N67,X67,P67,R67,Z67,T67,V67,AB67,AD67,AF67,AH67,AJ67,AP67,AR67,AT67,AN67,CJ67,CP67,CT67,BX67,BZ67,CZ67,DB67,DD67,DF67,DH67,DJ67,DL67,AV67,AL67,AX67,AZ67,BB67,BD67,BF67,BH67,BJ67,BL67,BN67,BP67,BR67,EB67,ED67,DX67,DZ67,BT67,BV67,CR67,CL67,CN67,CV67,CX67,CB67,CD67,CF67,CH67,DN67,DP67,DR67,DT67,DV67,EF67,EH67,EJ67)</f>
        <v>105</v>
      </c>
      <c r="EM67" s="60">
        <f>SUM(O67,Y67,Q67,S67,AA67,U67,W67,AC67,AE67,AG67,AI67,AK67,AQ67,AS67,AU67,AO67,CK67,CQ67,CU67,BY67,CA67,DA67,DC67,DE67,DG67,DI67,DK67,DM67,AW67,AM67,AY67,BA67,BC67,BE67,BG67,BI67,BK67,BM67,BO67,BQ67,BS67,EC67,EE67,DY67,EA67,BU67,BW67,CS67,CM67,CO67,CW67,CY67,CC67,CE67,CG67,CI67,DO67,DQ67,DS67,DU67,DW67,EG67,EI67,EK67)</f>
        <v>6300184.7999999998</v>
      </c>
      <c r="EN67" s="1">
        <f>EL67*H67</f>
        <v>105</v>
      </c>
      <c r="EQ67" s="200"/>
      <c r="ER67" s="200"/>
      <c r="ES67" s="200"/>
      <c r="ET67" s="200"/>
      <c r="EU67" s="200"/>
      <c r="EV67" s="200"/>
      <c r="EW67" s="200"/>
      <c r="EX67" s="200"/>
      <c r="EY67" s="200"/>
      <c r="EZ67" s="200"/>
      <c r="FA67" s="200"/>
      <c r="FB67" s="200"/>
      <c r="FC67" s="200"/>
      <c r="FD67" s="200"/>
      <c r="FE67" s="200"/>
      <c r="FF67" s="200"/>
      <c r="FG67" s="200"/>
      <c r="FH67" s="200"/>
      <c r="FI67" s="200"/>
      <c r="FJ67" s="200"/>
      <c r="FK67" s="200"/>
      <c r="FL67" s="200"/>
      <c r="FM67" s="200"/>
      <c r="FN67" s="200"/>
      <c r="FO67" s="200"/>
      <c r="FP67" s="200"/>
      <c r="FQ67" s="200"/>
      <c r="FR67" s="200"/>
      <c r="FS67" s="200"/>
      <c r="FT67" s="200"/>
      <c r="FU67" s="200"/>
      <c r="FV67" s="200"/>
      <c r="FW67" s="200"/>
      <c r="FX67" s="200"/>
      <c r="FY67" s="200"/>
      <c r="FZ67" s="200"/>
      <c r="GA67" s="200"/>
      <c r="GB67" s="200"/>
      <c r="GC67" s="200"/>
      <c r="GD67" s="200"/>
      <c r="GE67" s="200"/>
      <c r="GF67" s="200"/>
      <c r="GG67" s="200"/>
      <c r="GH67" s="200"/>
      <c r="GI67" s="200"/>
      <c r="GJ67" s="200"/>
      <c r="GK67" s="200"/>
      <c r="GL67" s="200"/>
      <c r="GM67" s="200"/>
      <c r="GN67" s="200"/>
      <c r="GO67" s="200"/>
      <c r="GP67" s="200"/>
      <c r="GQ67" s="200"/>
      <c r="GR67" s="200"/>
      <c r="GS67" s="200"/>
      <c r="GT67" s="200"/>
      <c r="GU67" s="200"/>
      <c r="GV67" s="200"/>
      <c r="GW67" s="200"/>
      <c r="GX67" s="200"/>
      <c r="GY67" s="200"/>
      <c r="GZ67" s="200"/>
      <c r="HA67" s="200"/>
      <c r="HB67" s="200"/>
      <c r="HC67" s="200"/>
      <c r="HD67" s="200"/>
      <c r="HE67" s="200"/>
      <c r="HF67" s="200"/>
      <c r="HG67" s="200"/>
      <c r="HH67" s="200"/>
      <c r="HI67" s="200"/>
      <c r="HJ67" s="200"/>
      <c r="HK67" s="200"/>
      <c r="HL67" s="200"/>
      <c r="HM67" s="200"/>
      <c r="HN67" s="200"/>
      <c r="HO67" s="200"/>
      <c r="HP67" s="200"/>
      <c r="HQ67" s="200"/>
      <c r="HR67" s="200"/>
      <c r="HS67" s="200"/>
      <c r="HT67" s="200"/>
      <c r="HU67" s="200"/>
      <c r="HV67" s="200"/>
      <c r="HW67" s="200"/>
      <c r="HX67" s="200"/>
      <c r="HY67" s="200"/>
      <c r="HZ67" s="200"/>
      <c r="IA67" s="200"/>
      <c r="IB67" s="200"/>
      <c r="IC67" s="200"/>
      <c r="ID67" s="200"/>
      <c r="IE67" s="200"/>
      <c r="IF67" s="200"/>
      <c r="IG67" s="200"/>
      <c r="IH67" s="200"/>
      <c r="II67" s="200"/>
      <c r="IJ67" s="200"/>
      <c r="IK67" s="200"/>
      <c r="IL67" s="200"/>
      <c r="IM67" s="200"/>
      <c r="IN67" s="200"/>
      <c r="IO67" s="200"/>
      <c r="IP67" s="200"/>
      <c r="IQ67" s="200"/>
      <c r="IR67" s="200"/>
      <c r="IS67" s="200"/>
      <c r="IT67" s="200"/>
      <c r="IU67" s="200"/>
      <c r="IV67" s="200"/>
      <c r="IW67" s="200"/>
      <c r="IX67" s="200"/>
      <c r="IY67" s="200"/>
      <c r="IZ67" s="200"/>
      <c r="JA67" s="200"/>
      <c r="JB67" s="200"/>
      <c r="JC67" s="200"/>
      <c r="JD67" s="200"/>
      <c r="JE67" s="200"/>
    </row>
    <row r="68" spans="1:265" s="80" customFormat="1" x14ac:dyDescent="0.25">
      <c r="A68" s="91">
        <v>15</v>
      </c>
      <c r="B68" s="92"/>
      <c r="C68" s="72"/>
      <c r="D68" s="34" t="s">
        <v>261</v>
      </c>
      <c r="E68" s="48">
        <v>13520</v>
      </c>
      <c r="F68" s="85">
        <v>1.05</v>
      </c>
      <c r="G68" s="113"/>
      <c r="H68" s="93">
        <v>1</v>
      </c>
      <c r="I68" s="75"/>
      <c r="J68" s="93">
        <v>1.4</v>
      </c>
      <c r="K68" s="93">
        <v>1.68</v>
      </c>
      <c r="L68" s="93">
        <v>2.23</v>
      </c>
      <c r="M68" s="108">
        <v>2.57</v>
      </c>
      <c r="N68" s="43">
        <f>SUM(N69:N71)</f>
        <v>5</v>
      </c>
      <c r="O68" s="43">
        <f t="shared" ref="O68:BZ68" si="97">SUM(O69:O71)</f>
        <v>92747.199999999997</v>
      </c>
      <c r="P68" s="43">
        <f t="shared" si="97"/>
        <v>0</v>
      </c>
      <c r="Q68" s="43">
        <f t="shared" si="97"/>
        <v>0</v>
      </c>
      <c r="R68" s="43">
        <f t="shared" si="97"/>
        <v>0</v>
      </c>
      <c r="S68" s="43">
        <f t="shared" si="97"/>
        <v>0</v>
      </c>
      <c r="T68" s="43">
        <f t="shared" si="97"/>
        <v>0</v>
      </c>
      <c r="U68" s="43">
        <f t="shared" si="97"/>
        <v>0</v>
      </c>
      <c r="V68" s="43">
        <f t="shared" si="97"/>
        <v>0</v>
      </c>
      <c r="W68" s="43">
        <f t="shared" si="97"/>
        <v>0</v>
      </c>
      <c r="X68" s="43">
        <f t="shared" si="97"/>
        <v>0</v>
      </c>
      <c r="Y68" s="43">
        <f t="shared" si="97"/>
        <v>0</v>
      </c>
      <c r="Z68" s="43">
        <f t="shared" si="97"/>
        <v>388</v>
      </c>
      <c r="AA68" s="43">
        <f t="shared" si="97"/>
        <v>7688080.4000000004</v>
      </c>
      <c r="AB68" s="43">
        <f t="shared" si="97"/>
        <v>78</v>
      </c>
      <c r="AC68" s="43">
        <f t="shared" si="97"/>
        <v>1446856.3199999998</v>
      </c>
      <c r="AD68" s="43">
        <f t="shared" si="97"/>
        <v>0</v>
      </c>
      <c r="AE68" s="43">
        <f t="shared" si="97"/>
        <v>0</v>
      </c>
      <c r="AF68" s="43">
        <f t="shared" si="97"/>
        <v>56</v>
      </c>
      <c r="AG68" s="43">
        <f t="shared" si="97"/>
        <v>1246522.368</v>
      </c>
      <c r="AH68" s="43">
        <f t="shared" si="97"/>
        <v>159</v>
      </c>
      <c r="AI68" s="43">
        <f t="shared" si="97"/>
        <v>2949360.9599999995</v>
      </c>
      <c r="AJ68" s="43">
        <f t="shared" si="97"/>
        <v>0</v>
      </c>
      <c r="AK68" s="43">
        <f t="shared" si="97"/>
        <v>0</v>
      </c>
      <c r="AL68" s="43">
        <f t="shared" si="97"/>
        <v>0</v>
      </c>
      <c r="AM68" s="43">
        <f t="shared" si="97"/>
        <v>0</v>
      </c>
      <c r="AN68" s="43">
        <f t="shared" si="97"/>
        <v>795</v>
      </c>
      <c r="AO68" s="43">
        <f t="shared" si="97"/>
        <v>15909457.199999999</v>
      </c>
      <c r="AP68" s="43">
        <f t="shared" si="97"/>
        <v>0</v>
      </c>
      <c r="AQ68" s="43">
        <f t="shared" si="97"/>
        <v>0</v>
      </c>
      <c r="AR68" s="43">
        <f t="shared" si="97"/>
        <v>0</v>
      </c>
      <c r="AS68" s="43">
        <f t="shared" si="97"/>
        <v>0</v>
      </c>
      <c r="AT68" s="43">
        <f t="shared" si="97"/>
        <v>0</v>
      </c>
      <c r="AU68" s="43">
        <f t="shared" si="97"/>
        <v>0</v>
      </c>
      <c r="AV68" s="43">
        <f t="shared" si="97"/>
        <v>10</v>
      </c>
      <c r="AW68" s="43">
        <f t="shared" si="97"/>
        <v>314678</v>
      </c>
      <c r="AX68" s="43">
        <f t="shared" si="97"/>
        <v>148</v>
      </c>
      <c r="AY68" s="43">
        <f t="shared" si="97"/>
        <v>2745317.12</v>
      </c>
      <c r="AZ68" s="43">
        <f t="shared" si="97"/>
        <v>19</v>
      </c>
      <c r="BA68" s="43">
        <f t="shared" si="97"/>
        <v>352439.36</v>
      </c>
      <c r="BB68" s="43">
        <f t="shared" si="97"/>
        <v>36</v>
      </c>
      <c r="BC68" s="43">
        <f t="shared" si="97"/>
        <v>667779.83999999997</v>
      </c>
      <c r="BD68" s="43">
        <f t="shared" si="97"/>
        <v>288</v>
      </c>
      <c r="BE68" s="43">
        <f t="shared" si="97"/>
        <v>5342238.7199999997</v>
      </c>
      <c r="BF68" s="43">
        <f t="shared" si="97"/>
        <v>140</v>
      </c>
      <c r="BG68" s="43">
        <f t="shared" si="97"/>
        <v>2816533.72</v>
      </c>
      <c r="BH68" s="43">
        <f t="shared" si="97"/>
        <v>3</v>
      </c>
      <c r="BI68" s="43">
        <f t="shared" si="97"/>
        <v>55648.32</v>
      </c>
      <c r="BJ68" s="43">
        <f t="shared" si="97"/>
        <v>60</v>
      </c>
      <c r="BK68" s="43">
        <f t="shared" si="97"/>
        <v>1112966.3999999999</v>
      </c>
      <c r="BL68" s="43">
        <f t="shared" si="97"/>
        <v>0</v>
      </c>
      <c r="BM68" s="43">
        <f t="shared" si="97"/>
        <v>0</v>
      </c>
      <c r="BN68" s="43">
        <f t="shared" si="97"/>
        <v>647</v>
      </c>
      <c r="BO68" s="43">
        <f t="shared" si="97"/>
        <v>12001487.679999998</v>
      </c>
      <c r="BP68" s="43">
        <f t="shared" si="97"/>
        <v>57</v>
      </c>
      <c r="BQ68" s="43">
        <f t="shared" si="97"/>
        <v>1793664.5999999999</v>
      </c>
      <c r="BR68" s="43">
        <f t="shared" si="97"/>
        <v>10</v>
      </c>
      <c r="BS68" s="43">
        <f t="shared" si="97"/>
        <v>185494.39999999999</v>
      </c>
      <c r="BT68" s="43">
        <f t="shared" si="97"/>
        <v>63</v>
      </c>
      <c r="BU68" s="43">
        <f t="shared" si="97"/>
        <v>1168614.7199999997</v>
      </c>
      <c r="BV68" s="43">
        <f t="shared" si="97"/>
        <v>30</v>
      </c>
      <c r="BW68" s="43">
        <f t="shared" si="97"/>
        <v>556483.19999999995</v>
      </c>
      <c r="BX68" s="43">
        <f t="shared" si="97"/>
        <v>25</v>
      </c>
      <c r="BY68" s="43">
        <f t="shared" si="97"/>
        <v>463735.99999999994</v>
      </c>
      <c r="BZ68" s="43">
        <f t="shared" si="97"/>
        <v>11</v>
      </c>
      <c r="CA68" s="43">
        <f t="shared" ref="CA68:EM68" si="98">SUM(CA69:CA71)</f>
        <v>204043.84</v>
      </c>
      <c r="CB68" s="43">
        <f t="shared" si="98"/>
        <v>8</v>
      </c>
      <c r="CC68" s="43">
        <f t="shared" si="98"/>
        <v>148395.51999999999</v>
      </c>
      <c r="CD68" s="43">
        <f t="shared" si="98"/>
        <v>5</v>
      </c>
      <c r="CE68" s="43">
        <f t="shared" si="98"/>
        <v>92747.199999999997</v>
      </c>
      <c r="CF68" s="43">
        <f t="shared" si="98"/>
        <v>24</v>
      </c>
      <c r="CG68" s="43">
        <f t="shared" si="98"/>
        <v>445186.56</v>
      </c>
      <c r="CH68" s="43">
        <f t="shared" si="98"/>
        <v>133</v>
      </c>
      <c r="CI68" s="43">
        <f t="shared" si="98"/>
        <v>2467075.52</v>
      </c>
      <c r="CJ68" s="43">
        <f t="shared" si="98"/>
        <v>154</v>
      </c>
      <c r="CK68" s="43">
        <f t="shared" si="98"/>
        <v>3520948.7039999999</v>
      </c>
      <c r="CL68" s="43">
        <f t="shared" si="98"/>
        <v>58</v>
      </c>
      <c r="CM68" s="43">
        <f t="shared" si="98"/>
        <v>1291041.0239999997</v>
      </c>
      <c r="CN68" s="43">
        <f t="shared" si="98"/>
        <v>149</v>
      </c>
      <c r="CO68" s="43">
        <f t="shared" si="98"/>
        <v>3425154.0959999999</v>
      </c>
      <c r="CP68" s="43">
        <f t="shared" si="98"/>
        <v>62</v>
      </c>
      <c r="CQ68" s="43">
        <f t="shared" si="98"/>
        <v>1380078.3359999999</v>
      </c>
      <c r="CR68" s="43">
        <f t="shared" si="98"/>
        <v>331</v>
      </c>
      <c r="CS68" s="43">
        <f t="shared" si="98"/>
        <v>10266717.551999999</v>
      </c>
      <c r="CT68" s="43">
        <f t="shared" si="98"/>
        <v>0</v>
      </c>
      <c r="CU68" s="43">
        <f t="shared" si="98"/>
        <v>0</v>
      </c>
      <c r="CV68" s="43">
        <f t="shared" si="98"/>
        <v>16</v>
      </c>
      <c r="CW68" s="43">
        <f t="shared" si="98"/>
        <v>356149.24800000002</v>
      </c>
      <c r="CX68" s="43">
        <f t="shared" si="98"/>
        <v>55</v>
      </c>
      <c r="CY68" s="43">
        <f t="shared" si="98"/>
        <v>1224263.04</v>
      </c>
      <c r="CZ68" s="43">
        <f t="shared" si="98"/>
        <v>141</v>
      </c>
      <c r="DA68" s="43">
        <f t="shared" si="98"/>
        <v>3138565.2479999997</v>
      </c>
      <c r="DB68" s="43">
        <f t="shared" si="98"/>
        <v>20</v>
      </c>
      <c r="DC68" s="43">
        <f t="shared" si="98"/>
        <v>445186.56</v>
      </c>
      <c r="DD68" s="43">
        <f t="shared" si="98"/>
        <v>31</v>
      </c>
      <c r="DE68" s="43">
        <f t="shared" si="98"/>
        <v>690039.16799999995</v>
      </c>
      <c r="DF68" s="43">
        <f t="shared" si="98"/>
        <v>24</v>
      </c>
      <c r="DG68" s="43">
        <f t="shared" si="98"/>
        <v>534223.87199999997</v>
      </c>
      <c r="DH68" s="43">
        <f t="shared" si="98"/>
        <v>29</v>
      </c>
      <c r="DI68" s="43">
        <f t="shared" si="98"/>
        <v>645520.51199999987</v>
      </c>
      <c r="DJ68" s="43">
        <f t="shared" si="98"/>
        <v>108</v>
      </c>
      <c r="DK68" s="43">
        <f t="shared" si="98"/>
        <v>2404007.4240000001</v>
      </c>
      <c r="DL68" s="43">
        <f t="shared" si="98"/>
        <v>20</v>
      </c>
      <c r="DM68" s="43">
        <f t="shared" si="98"/>
        <v>445186.56</v>
      </c>
      <c r="DN68" s="43">
        <f t="shared" si="98"/>
        <v>2</v>
      </c>
      <c r="DO68" s="43">
        <f t="shared" si="98"/>
        <v>44518.656000000003</v>
      </c>
      <c r="DP68" s="43">
        <f t="shared" si="98"/>
        <v>5</v>
      </c>
      <c r="DQ68" s="43">
        <f t="shared" si="98"/>
        <v>111296.64</v>
      </c>
      <c r="DR68" s="43">
        <f t="shared" si="98"/>
        <v>0</v>
      </c>
      <c r="DS68" s="43">
        <f t="shared" si="98"/>
        <v>0</v>
      </c>
      <c r="DT68" s="43">
        <f t="shared" si="98"/>
        <v>0</v>
      </c>
      <c r="DU68" s="43">
        <f t="shared" si="98"/>
        <v>0</v>
      </c>
      <c r="DV68" s="43">
        <f t="shared" si="98"/>
        <v>60</v>
      </c>
      <c r="DW68" s="43">
        <f t="shared" si="98"/>
        <v>2043088.3199999998</v>
      </c>
      <c r="DX68" s="43">
        <f t="shared" si="98"/>
        <v>0</v>
      </c>
      <c r="DY68" s="43">
        <f t="shared" si="98"/>
        <v>0</v>
      </c>
      <c r="DZ68" s="43">
        <f t="shared" si="98"/>
        <v>0</v>
      </c>
      <c r="EA68" s="43">
        <f t="shared" si="98"/>
        <v>0</v>
      </c>
      <c r="EB68" s="43">
        <f t="shared" si="98"/>
        <v>12</v>
      </c>
      <c r="EC68" s="43">
        <f t="shared" si="98"/>
        <v>222593.28</v>
      </c>
      <c r="ED68" s="43">
        <f t="shared" si="98"/>
        <v>0</v>
      </c>
      <c r="EE68" s="43">
        <f t="shared" si="98"/>
        <v>0</v>
      </c>
      <c r="EF68" s="43">
        <f t="shared" si="98"/>
        <v>0</v>
      </c>
      <c r="EG68" s="43">
        <f t="shared" si="98"/>
        <v>0</v>
      </c>
      <c r="EH68" s="43">
        <f t="shared" si="98"/>
        <v>0</v>
      </c>
      <c r="EI68" s="43">
        <f t="shared" si="98"/>
        <v>0</v>
      </c>
      <c r="EJ68" s="43"/>
      <c r="EK68" s="43"/>
      <c r="EL68" s="43">
        <f t="shared" si="98"/>
        <v>4475</v>
      </c>
      <c r="EM68" s="43">
        <f t="shared" si="98"/>
        <v>94456133.408000007</v>
      </c>
      <c r="EN68" s="42">
        <f>EM68/EL68</f>
        <v>21107.51584536313</v>
      </c>
      <c r="EQ68" s="200"/>
      <c r="ER68" s="200"/>
      <c r="ES68" s="200"/>
      <c r="ET68" s="200"/>
      <c r="EU68" s="200"/>
      <c r="EV68" s="200"/>
      <c r="EW68" s="200"/>
      <c r="EX68" s="200"/>
      <c r="EY68" s="200"/>
      <c r="EZ68" s="200"/>
      <c r="FA68" s="200"/>
      <c r="FB68" s="200"/>
      <c r="FC68" s="200"/>
      <c r="FD68" s="200"/>
      <c r="FE68" s="200"/>
      <c r="FF68" s="200"/>
      <c r="FG68" s="200"/>
      <c r="FH68" s="200"/>
      <c r="FI68" s="200"/>
      <c r="FJ68" s="200"/>
      <c r="FK68" s="200"/>
      <c r="FL68" s="200"/>
      <c r="FM68" s="200"/>
      <c r="FN68" s="200"/>
      <c r="FO68" s="200"/>
      <c r="FP68" s="200"/>
      <c r="FQ68" s="200"/>
      <c r="FR68" s="200"/>
      <c r="FS68" s="200"/>
      <c r="FT68" s="200"/>
      <c r="FU68" s="200"/>
      <c r="FV68" s="200"/>
      <c r="FW68" s="200"/>
      <c r="FX68" s="200"/>
      <c r="FY68" s="200"/>
      <c r="FZ68" s="200"/>
      <c r="GA68" s="200"/>
      <c r="GB68" s="200"/>
      <c r="GC68" s="200"/>
      <c r="GD68" s="200"/>
      <c r="GE68" s="200"/>
      <c r="GF68" s="200"/>
      <c r="GG68" s="200"/>
      <c r="GH68" s="200"/>
      <c r="GI68" s="200"/>
      <c r="GJ68" s="200"/>
      <c r="GK68" s="200"/>
      <c r="GL68" s="200"/>
      <c r="GM68" s="200"/>
      <c r="GN68" s="200"/>
      <c r="GO68" s="200"/>
      <c r="GP68" s="200"/>
      <c r="GQ68" s="200"/>
      <c r="GR68" s="200"/>
      <c r="GS68" s="200"/>
      <c r="GT68" s="200"/>
      <c r="GU68" s="200"/>
      <c r="GV68" s="200"/>
      <c r="GW68" s="200"/>
      <c r="GX68" s="200"/>
      <c r="GY68" s="200"/>
      <c r="GZ68" s="200"/>
      <c r="HA68" s="200"/>
      <c r="HB68" s="200"/>
      <c r="HC68" s="200"/>
      <c r="HD68" s="200"/>
      <c r="HE68" s="200"/>
      <c r="HF68" s="200"/>
      <c r="HG68" s="200"/>
      <c r="HH68" s="200"/>
      <c r="HI68" s="200"/>
      <c r="HJ68" s="200"/>
      <c r="HK68" s="200"/>
      <c r="HL68" s="200"/>
      <c r="HM68" s="200"/>
      <c r="HN68" s="200"/>
      <c r="HO68" s="200"/>
      <c r="HP68" s="200"/>
      <c r="HQ68" s="200"/>
      <c r="HR68" s="200"/>
      <c r="HS68" s="200"/>
      <c r="HT68" s="200"/>
      <c r="HU68" s="200"/>
      <c r="HV68" s="200"/>
      <c r="HW68" s="200"/>
      <c r="HX68" s="200"/>
      <c r="HY68" s="200"/>
      <c r="HZ68" s="200"/>
      <c r="IA68" s="200"/>
      <c r="IB68" s="200"/>
      <c r="IC68" s="200"/>
      <c r="ID68" s="200"/>
      <c r="IE68" s="200"/>
      <c r="IF68" s="200"/>
      <c r="IG68" s="200"/>
      <c r="IH68" s="200"/>
      <c r="II68" s="200"/>
      <c r="IJ68" s="200"/>
      <c r="IK68" s="200"/>
      <c r="IL68" s="200"/>
      <c r="IM68" s="200"/>
      <c r="IN68" s="200"/>
      <c r="IO68" s="200"/>
      <c r="IP68" s="200"/>
      <c r="IQ68" s="200"/>
      <c r="IR68" s="200"/>
      <c r="IS68" s="200"/>
      <c r="IT68" s="200"/>
      <c r="IU68" s="200"/>
      <c r="IV68" s="200"/>
      <c r="IW68" s="200"/>
      <c r="IX68" s="200"/>
      <c r="IY68" s="200"/>
      <c r="IZ68" s="200"/>
      <c r="JA68" s="200"/>
      <c r="JB68" s="200"/>
      <c r="JC68" s="200"/>
      <c r="JD68" s="200"/>
      <c r="JE68" s="200"/>
    </row>
    <row r="69" spans="1:265" ht="30" x14ac:dyDescent="0.25">
      <c r="A69" s="44"/>
      <c r="B69" s="45">
        <v>40</v>
      </c>
      <c r="C69" s="46" t="s">
        <v>262</v>
      </c>
      <c r="D69" s="67" t="s">
        <v>263</v>
      </c>
      <c r="E69" s="48">
        <v>13520</v>
      </c>
      <c r="F69" s="49">
        <v>0.98</v>
      </c>
      <c r="G69" s="78"/>
      <c r="H69" s="48">
        <v>1</v>
      </c>
      <c r="I69" s="51"/>
      <c r="J69" s="48">
        <v>1.4</v>
      </c>
      <c r="K69" s="48">
        <v>1.68</v>
      </c>
      <c r="L69" s="48">
        <v>2.23</v>
      </c>
      <c r="M69" s="52">
        <v>2.57</v>
      </c>
      <c r="N69" s="53">
        <v>5</v>
      </c>
      <c r="O69" s="54">
        <f>N69*E69*F69*H69*J69*$O$8</f>
        <v>92747.199999999997</v>
      </c>
      <c r="P69" s="55"/>
      <c r="Q69" s="54">
        <f>P69*E69*F69*H69*J69*$Q$8</f>
        <v>0</v>
      </c>
      <c r="R69" s="53"/>
      <c r="S69" s="54">
        <f>R69*E69*F69*H69*J69*$S$8</f>
        <v>0</v>
      </c>
      <c r="T69" s="53"/>
      <c r="U69" s="54">
        <f>SUM(T69*E69*F69*H69*J69*$U$8)</f>
        <v>0</v>
      </c>
      <c r="V69" s="53"/>
      <c r="W69" s="53">
        <f>SUM(V69*E69*F69*H69*J69*$W$8)</f>
        <v>0</v>
      </c>
      <c r="X69" s="53"/>
      <c r="Y69" s="54">
        <f>SUM(X69*E69*F69*H69*J69*$Y$8)</f>
        <v>0</v>
      </c>
      <c r="Z69" s="53">
        <v>350</v>
      </c>
      <c r="AA69" s="54">
        <f>SUM(Z69*E69*F69*H69*J69*$AA$8)</f>
        <v>6492304</v>
      </c>
      <c r="AB69" s="53">
        <v>78</v>
      </c>
      <c r="AC69" s="54">
        <f>SUM(AB69*E69*F69*H69*J69*$AC$8)</f>
        <v>1446856.3199999998</v>
      </c>
      <c r="AD69" s="53"/>
      <c r="AE69" s="54">
        <f>SUM(AD69*E69*F69*H69*K69*$AE$8)</f>
        <v>0</v>
      </c>
      <c r="AF69" s="53">
        <v>56</v>
      </c>
      <c r="AG69" s="54">
        <f>SUM(AF69*E69*F69*H69*K69*$AG$8)</f>
        <v>1246522.368</v>
      </c>
      <c r="AH69" s="53">
        <v>159</v>
      </c>
      <c r="AI69" s="54">
        <f>SUM(AH69*E69*F69*H69*J69*$AI$8)</f>
        <v>2949360.9599999995</v>
      </c>
      <c r="AJ69" s="53"/>
      <c r="AK69" s="53">
        <f>SUM(AJ69*E69*F69*H69*J69*$AK$8)</f>
        <v>0</v>
      </c>
      <c r="AL69" s="53"/>
      <c r="AM69" s="54">
        <f>SUM(AL69*E69*F69*H69*J69*$AM$8)</f>
        <v>0</v>
      </c>
      <c r="AN69" s="53">
        <v>705</v>
      </c>
      <c r="AO69" s="54">
        <f>SUM(AN69*E69*F69*H69*J69*$AO$8)</f>
        <v>13077355.199999999</v>
      </c>
      <c r="AP69" s="53"/>
      <c r="AQ69" s="54">
        <f>SUM(E69*F69*H69*J69*AP69*$AQ$8)</f>
        <v>0</v>
      </c>
      <c r="AR69" s="53"/>
      <c r="AS69" s="54">
        <f>SUM(AR69*E69*F69*H69*J69*$AS$8)</f>
        <v>0</v>
      </c>
      <c r="AT69" s="53"/>
      <c r="AU69" s="54">
        <f>SUM(AT69*E69*F69*H69*J69*$AU$8)</f>
        <v>0</v>
      </c>
      <c r="AV69" s="53"/>
      <c r="AW69" s="54">
        <f>SUM(AV69*E69*F69*H69*J69*$AW$8)</f>
        <v>0</v>
      </c>
      <c r="AX69" s="53">
        <v>148</v>
      </c>
      <c r="AY69" s="54">
        <f>SUM(AX69*E69*F69*H69*J69*$AY$8)</f>
        <v>2745317.12</v>
      </c>
      <c r="AZ69" s="53">
        <v>19</v>
      </c>
      <c r="BA69" s="54">
        <f>SUM(AZ69*E69*F69*H69*J69*$BA$8)</f>
        <v>352439.36</v>
      </c>
      <c r="BB69" s="53">
        <v>36</v>
      </c>
      <c r="BC69" s="54">
        <f>SUM(BB69*E69*F69*H69*J69*$BC$8)</f>
        <v>667779.83999999997</v>
      </c>
      <c r="BD69" s="53">
        <v>288</v>
      </c>
      <c r="BE69" s="54">
        <f>SUM(BD69*E69*F69*H69*J69*$BE$8)</f>
        <v>5342238.7199999997</v>
      </c>
      <c r="BF69" s="53">
        <v>123</v>
      </c>
      <c r="BG69" s="54">
        <f>BF69*E69*F69*H69*J69*$BG$8</f>
        <v>2281581.12</v>
      </c>
      <c r="BH69" s="53">
        <v>3</v>
      </c>
      <c r="BI69" s="54">
        <f>BH69*E69*F69*H69*J69*$BI$8</f>
        <v>55648.32</v>
      </c>
      <c r="BJ69" s="53">
        <v>60</v>
      </c>
      <c r="BK69" s="54">
        <f>BJ69*E69*F69*H69*J69*$BK$8</f>
        <v>1112966.3999999999</v>
      </c>
      <c r="BL69" s="53"/>
      <c r="BM69" s="54">
        <f>SUM(BL69*E69*F69*H69*J69*$BM$8)</f>
        <v>0</v>
      </c>
      <c r="BN69" s="53">
        <v>647</v>
      </c>
      <c r="BO69" s="54">
        <f>SUM(BN69*E69*F69*H69*J69*$BO$8)</f>
        <v>12001487.679999998</v>
      </c>
      <c r="BP69" s="53"/>
      <c r="BQ69" s="54">
        <f>SUM(BP69*E69*F69*H69*J69*$BQ$8)</f>
        <v>0</v>
      </c>
      <c r="BR69" s="53">
        <v>10</v>
      </c>
      <c r="BS69" s="54">
        <f>SUM(BR69*E69*F69*H69*J69*$BS$8)</f>
        <v>185494.39999999999</v>
      </c>
      <c r="BT69" s="53">
        <v>63</v>
      </c>
      <c r="BU69" s="54">
        <f>SUM(BT69*E69*F69*H69*J69*$BU$8)</f>
        <v>1168614.7199999997</v>
      </c>
      <c r="BV69" s="53">
        <v>30</v>
      </c>
      <c r="BW69" s="54">
        <f>BV69*E69*F69*H69*J69*$BW$8</f>
        <v>556483.19999999995</v>
      </c>
      <c r="BX69" s="53">
        <v>25</v>
      </c>
      <c r="BY69" s="54">
        <f>SUM(BX69*E69*F69*H69*J69*$BY$8)</f>
        <v>463735.99999999994</v>
      </c>
      <c r="BZ69" s="53">
        <v>11</v>
      </c>
      <c r="CA69" s="54">
        <f>SUM(BZ69*E69*F69*H69*J69*$CA$8)</f>
        <v>204043.84</v>
      </c>
      <c r="CB69" s="53">
        <v>8</v>
      </c>
      <c r="CC69" s="54">
        <f>SUM(CB69*E69*F69*H69*J69*$CC$8)</f>
        <v>148395.51999999999</v>
      </c>
      <c r="CD69" s="53">
        <v>5</v>
      </c>
      <c r="CE69" s="54">
        <f>SUM(CD69*E69*F69*H69*J69*$CE$8)</f>
        <v>92747.199999999997</v>
      </c>
      <c r="CF69" s="53">
        <v>24</v>
      </c>
      <c r="CG69" s="54">
        <f>CF69*E69*F69*H69*J69*$CG$8</f>
        <v>445186.56</v>
      </c>
      <c r="CH69" s="53">
        <v>133</v>
      </c>
      <c r="CI69" s="54">
        <f>SUM(CH69*E69*F69*H69*J69*$CI$8)</f>
        <v>2467075.52</v>
      </c>
      <c r="CJ69" s="53">
        <v>148</v>
      </c>
      <c r="CK69" s="54">
        <f>SUM(CJ69*E69*F69*H69*K69*$CK$8)</f>
        <v>3294380.5439999998</v>
      </c>
      <c r="CL69" s="53">
        <v>58</v>
      </c>
      <c r="CM69" s="54">
        <f>SUM(CL69*E69*F69*H69*K69*$CM$8)</f>
        <v>1291041.0239999997</v>
      </c>
      <c r="CN69" s="53">
        <v>142</v>
      </c>
      <c r="CO69" s="54">
        <f>SUM(CN69*E69*F69*H69*K69*$CO$8)</f>
        <v>3160824.5759999999</v>
      </c>
      <c r="CP69" s="53">
        <v>62</v>
      </c>
      <c r="CQ69" s="54">
        <f>SUM(CP69*E69*F69*H69*K69*$CQ$8)</f>
        <v>1380078.3359999999</v>
      </c>
      <c r="CR69" s="53">
        <v>144</v>
      </c>
      <c r="CS69" s="54">
        <f>SUM(CR69*E69*F69*H69*K69*$CS$8)</f>
        <v>3205343.2319999998</v>
      </c>
      <c r="CT69" s="53"/>
      <c r="CU69" s="54">
        <f>SUM(CT69*E69*F69*H69*K69*$CU$8)</f>
        <v>0</v>
      </c>
      <c r="CV69" s="53">
        <v>16</v>
      </c>
      <c r="CW69" s="54">
        <f>SUM(CV69*E69*F69*H69*K69*$CW$8)</f>
        <v>356149.24800000002</v>
      </c>
      <c r="CX69" s="53">
        <v>55</v>
      </c>
      <c r="CY69" s="54">
        <f>SUM(CX69*E69*F69*H69*K69*$CY$8)</f>
        <v>1224263.04</v>
      </c>
      <c r="CZ69" s="53">
        <v>141</v>
      </c>
      <c r="DA69" s="54">
        <f>SUM(CZ69*E69*F69*H69*K69*$DA$8)</f>
        <v>3138565.2479999997</v>
      </c>
      <c r="DB69" s="53">
        <v>20</v>
      </c>
      <c r="DC69" s="54">
        <f>SUM(DB69*E69*F69*H69*K69*$DC$8)</f>
        <v>445186.56</v>
      </c>
      <c r="DD69" s="53">
        <v>31</v>
      </c>
      <c r="DE69" s="54">
        <f>SUM(DD69*E69*F69*H69*K69*$DE$8)</f>
        <v>690039.16799999995</v>
      </c>
      <c r="DF69" s="53">
        <v>24</v>
      </c>
      <c r="DG69" s="54">
        <f>SUM(DF69*E69*F69*H69*K69*$DG$8)</f>
        <v>534223.87199999997</v>
      </c>
      <c r="DH69" s="53">
        <v>29</v>
      </c>
      <c r="DI69" s="54">
        <f>SUM(DH69*E69*F69*H69*K69*$DI$8)</f>
        <v>645520.51199999987</v>
      </c>
      <c r="DJ69" s="53">
        <v>108</v>
      </c>
      <c r="DK69" s="54">
        <f>SUM(DJ69*E69*F69*H69*K69*$DK$8)</f>
        <v>2404007.4240000001</v>
      </c>
      <c r="DL69" s="53">
        <v>20</v>
      </c>
      <c r="DM69" s="54">
        <f>SUM(DL69*E69*F69*H69*K69*$DM$8)</f>
        <v>445186.56</v>
      </c>
      <c r="DN69" s="53">
        <v>2</v>
      </c>
      <c r="DO69" s="54">
        <f>DN69*E69*F69*H69*K69*$DO$8</f>
        <v>44518.656000000003</v>
      </c>
      <c r="DP69" s="53">
        <v>5</v>
      </c>
      <c r="DQ69" s="54">
        <f>SUM(DP69*E69*F69*H69*K69*$DQ$8)</f>
        <v>111296.64</v>
      </c>
      <c r="DR69" s="53"/>
      <c r="DS69" s="54">
        <f>SUM(DR69*E69*F69*H69*K69*$DS$8)</f>
        <v>0</v>
      </c>
      <c r="DT69" s="53"/>
      <c r="DU69" s="54">
        <f>SUM(DT69*E69*F69*H69*L69*$DU$8)</f>
        <v>0</v>
      </c>
      <c r="DV69" s="57">
        <v>60</v>
      </c>
      <c r="DW69" s="54">
        <f>SUM(DV69*E69*F69*H69*M69*$DW$8)</f>
        <v>2043088.3199999998</v>
      </c>
      <c r="DX69" s="53"/>
      <c r="DY69" s="54">
        <f>SUM(DX69*E69*F69*H69*J69*$DY$8)</f>
        <v>0</v>
      </c>
      <c r="DZ69" s="53"/>
      <c r="EA69" s="59">
        <f>SUM(DZ69*E69*F69*H69*J69*$EA$8)</f>
        <v>0</v>
      </c>
      <c r="EB69" s="53">
        <v>12</v>
      </c>
      <c r="EC69" s="54">
        <f>SUM(EB69*E69*F69*H69*J69*$EC$8)</f>
        <v>222593.28</v>
      </c>
      <c r="ED69" s="53"/>
      <c r="EE69" s="54">
        <f>SUM(ED69*E69*F69*H69*J69*$EE$8)</f>
        <v>0</v>
      </c>
      <c r="EF69" s="53"/>
      <c r="EG69" s="54">
        <f>EF69*E69*F69*H69*J69*$EG$8</f>
        <v>0</v>
      </c>
      <c r="EH69" s="53"/>
      <c r="EI69" s="54">
        <f>EH69*E69*F69*H69*J69*$EI$8</f>
        <v>0</v>
      </c>
      <c r="EJ69" s="53"/>
      <c r="EK69" s="54"/>
      <c r="EL69" s="60">
        <f t="shared" ref="EL69:EM71" si="99">SUM(N69,X69,P69,R69,Z69,T69,V69,AB69,AD69,AF69,AH69,AJ69,AP69,AR69,AT69,AN69,CJ69,CP69,CT69,BX69,BZ69,CZ69,DB69,DD69,DF69,DH69,DJ69,DL69,AV69,AL69,AX69,AZ69,BB69,BD69,BF69,BH69,BJ69,BL69,BN69,BP69,BR69,EB69,ED69,DX69,DZ69,BT69,BV69,CR69,CL69,CN69,CV69,CX69,CB69,CD69,CF69,CH69,DN69,DP69,DR69,DT69,DV69,EF69,EH69,EJ69)</f>
        <v>4063</v>
      </c>
      <c r="EM69" s="60">
        <f t="shared" si="99"/>
        <v>80232687.808000013</v>
      </c>
      <c r="EN69" s="1">
        <f>EL69*H69</f>
        <v>4063</v>
      </c>
    </row>
    <row r="70" spans="1:265" s="89" customFormat="1" ht="30" x14ac:dyDescent="0.25">
      <c r="A70" s="44"/>
      <c r="B70" s="45">
        <v>41</v>
      </c>
      <c r="C70" s="152" t="s">
        <v>264</v>
      </c>
      <c r="D70" s="137" t="s">
        <v>265</v>
      </c>
      <c r="E70" s="48">
        <v>13520</v>
      </c>
      <c r="F70" s="49">
        <v>1.75</v>
      </c>
      <c r="G70" s="49"/>
      <c r="H70" s="161">
        <v>0.95</v>
      </c>
      <c r="I70" s="51"/>
      <c r="J70" s="119">
        <v>1.4</v>
      </c>
      <c r="K70" s="119">
        <v>1.68</v>
      </c>
      <c r="L70" s="119">
        <v>2.23</v>
      </c>
      <c r="M70" s="120">
        <v>2.57</v>
      </c>
      <c r="N70" s="53"/>
      <c r="O70" s="54">
        <f>N70*E70*F70*H70*J70*$O$8</f>
        <v>0</v>
      </c>
      <c r="P70" s="55"/>
      <c r="Q70" s="54">
        <f>P70*E70*F70*H70*J70*$Q$8</f>
        <v>0</v>
      </c>
      <c r="R70" s="53"/>
      <c r="S70" s="54">
        <f>R70*E70*F70*H70*J70*$S$8</f>
        <v>0</v>
      </c>
      <c r="T70" s="53"/>
      <c r="U70" s="54">
        <f>SUM(T70*E70*F70*H70*J70*$U$8)</f>
        <v>0</v>
      </c>
      <c r="V70" s="53"/>
      <c r="W70" s="53">
        <f>SUM(V70*E70*F70*H70*J70*$W$8)</f>
        <v>0</v>
      </c>
      <c r="X70" s="53"/>
      <c r="Y70" s="54">
        <f>SUM(X70*E70*F70*H70*J70*$Y$8)</f>
        <v>0</v>
      </c>
      <c r="Z70" s="53">
        <v>38</v>
      </c>
      <c r="AA70" s="54">
        <f>SUM(Z70*E70*F70*H70*J70*$AA$8)</f>
        <v>1195776.3999999999</v>
      </c>
      <c r="AB70" s="53"/>
      <c r="AC70" s="54">
        <f>SUM(AB70*E70*F70*H70*J70*$AC$8)</f>
        <v>0</v>
      </c>
      <c r="AD70" s="53"/>
      <c r="AE70" s="54">
        <f>SUM(AD70*E70*F70*H70*K70*$AE$8)</f>
        <v>0</v>
      </c>
      <c r="AF70" s="53"/>
      <c r="AG70" s="54">
        <f>SUM(AF70*E70*F70*H70*K70*$AG$8)</f>
        <v>0</v>
      </c>
      <c r="AH70" s="53"/>
      <c r="AI70" s="54">
        <f>SUM(AH70*E70*F70*H70*J70*$AI$8)</f>
        <v>0</v>
      </c>
      <c r="AJ70" s="53"/>
      <c r="AK70" s="53">
        <f>SUM(AJ70*E70*F70*H70*J70*$AK$8)</f>
        <v>0</v>
      </c>
      <c r="AL70" s="53"/>
      <c r="AM70" s="54">
        <f>SUM(AL70*E70*F70*H70*J70*$AM$8)</f>
        <v>0</v>
      </c>
      <c r="AN70" s="68">
        <v>90</v>
      </c>
      <c r="AO70" s="54">
        <f>SUM(AN70*E70*F70*H70*J70*$AO$8)</f>
        <v>2832102</v>
      </c>
      <c r="AP70" s="53"/>
      <c r="AQ70" s="54">
        <f>SUM(E70*F70*H70*J70*AP70*$AQ$8)</f>
        <v>0</v>
      </c>
      <c r="AR70" s="53"/>
      <c r="AS70" s="54">
        <f>SUM(AR70*E70*F70*H70*J70*$AS$8)</f>
        <v>0</v>
      </c>
      <c r="AT70" s="53"/>
      <c r="AU70" s="54">
        <f>SUM(AT70*E70*F70*H70*J70*$AU$8)</f>
        <v>0</v>
      </c>
      <c r="AV70" s="53">
        <v>10</v>
      </c>
      <c r="AW70" s="54">
        <f>SUM(AV70*E70*F70*H70*J70*$AW$8)</f>
        <v>314678</v>
      </c>
      <c r="AX70" s="53"/>
      <c r="AY70" s="54">
        <f>SUM(AX70*E70*F70*H70*J70*$AY$8)</f>
        <v>0</v>
      </c>
      <c r="AZ70" s="53"/>
      <c r="BA70" s="54">
        <f>SUM(AZ70*E70*F70*H70*J70*$BA$8)</f>
        <v>0</v>
      </c>
      <c r="BB70" s="53"/>
      <c r="BC70" s="54">
        <f>SUM(BB70*E70*F70*H70*J70*$BC$8)</f>
        <v>0</v>
      </c>
      <c r="BD70" s="53"/>
      <c r="BE70" s="54">
        <f>SUM(BD70*E70*F70*H70*J70*$BE$8)</f>
        <v>0</v>
      </c>
      <c r="BF70" s="53">
        <v>17</v>
      </c>
      <c r="BG70" s="54">
        <f>BF70*E70*F70*H70*J70*$BG$8</f>
        <v>534952.6</v>
      </c>
      <c r="BH70" s="53"/>
      <c r="BI70" s="54">
        <f>BH70*E70*F70*H70*J70*$BI$8</f>
        <v>0</v>
      </c>
      <c r="BJ70" s="53"/>
      <c r="BK70" s="54">
        <f>BJ70*E70*F70*H70*J70*$BK$8</f>
        <v>0</v>
      </c>
      <c r="BL70" s="53"/>
      <c r="BM70" s="54">
        <f>SUM(BL70*E70*F70*H70*J70*$BM$8)</f>
        <v>0</v>
      </c>
      <c r="BN70" s="53"/>
      <c r="BO70" s="54">
        <f>SUM(BN70*E70*F70*H70*J70*$BO$8)</f>
        <v>0</v>
      </c>
      <c r="BP70" s="53">
        <v>57</v>
      </c>
      <c r="BQ70" s="54">
        <f>SUM(BP70*E70*F70*H70*J70*$BQ$8)</f>
        <v>1793664.5999999999</v>
      </c>
      <c r="BR70" s="53"/>
      <c r="BS70" s="54">
        <f>SUM(BR70*E70*F70*H70*J70*$BS$8)</f>
        <v>0</v>
      </c>
      <c r="BT70" s="53"/>
      <c r="BU70" s="54">
        <f>SUM(BT70*E70*F70*H70*J70*$BU$8)</f>
        <v>0</v>
      </c>
      <c r="BV70" s="53"/>
      <c r="BW70" s="54">
        <f>BV70*E70*F70*H70*J70*$BW$8</f>
        <v>0</v>
      </c>
      <c r="BX70" s="53"/>
      <c r="BY70" s="54">
        <f>SUM(BX70*E70*F70*H70*J70*$BY$8)</f>
        <v>0</v>
      </c>
      <c r="BZ70" s="53"/>
      <c r="CA70" s="54">
        <f>SUM(BZ70*E70*F70*H70*J70*$CA$8)</f>
        <v>0</v>
      </c>
      <c r="CB70" s="53"/>
      <c r="CC70" s="54">
        <f>SUM(CB70*E70*F70*H70*J70*$CC$8)</f>
        <v>0</v>
      </c>
      <c r="CD70" s="53"/>
      <c r="CE70" s="54">
        <f>SUM(CD70*E70*F70*H70*J70*$CE$8)</f>
        <v>0</v>
      </c>
      <c r="CF70" s="53"/>
      <c r="CG70" s="54">
        <f>CF70*E70*F70*H70*J70*$CG$8</f>
        <v>0</v>
      </c>
      <c r="CH70" s="53"/>
      <c r="CI70" s="54">
        <f>SUM(CH70*E70*F70*H70*J70*$CI$8)</f>
        <v>0</v>
      </c>
      <c r="CJ70" s="53">
        <v>6</v>
      </c>
      <c r="CK70" s="54">
        <f>SUM(CJ70*E70*F70*H70*K70*$CK$8)</f>
        <v>226568.16</v>
      </c>
      <c r="CL70" s="53"/>
      <c r="CM70" s="54">
        <f>SUM(CL70*E70*F70*H70*K70*$CM$8)</f>
        <v>0</v>
      </c>
      <c r="CN70" s="53">
        <v>7</v>
      </c>
      <c r="CO70" s="54">
        <f>SUM(CN70*E70*F70*H70*K70*$CO$8)</f>
        <v>264329.52</v>
      </c>
      <c r="CP70" s="53"/>
      <c r="CQ70" s="54">
        <f>SUM(CP70*E70*F70*H70*K70*$CQ$8)</f>
        <v>0</v>
      </c>
      <c r="CR70" s="53">
        <v>187</v>
      </c>
      <c r="CS70" s="54">
        <f>SUM(CR70*E70*F70*H70*K70*$CS$8)</f>
        <v>7061374.3199999994</v>
      </c>
      <c r="CT70" s="53"/>
      <c r="CU70" s="54">
        <f>SUM(CT70*E70*F70*H70*K70*$CU$8)</f>
        <v>0</v>
      </c>
      <c r="CV70" s="53"/>
      <c r="CW70" s="54">
        <f>SUM(CV70*E70*F70*H70*K70*$CW$8)</f>
        <v>0</v>
      </c>
      <c r="CX70" s="53"/>
      <c r="CY70" s="54">
        <f>SUM(CX70*E70*F70*H70*K70*$CY$8)</f>
        <v>0</v>
      </c>
      <c r="CZ70" s="53"/>
      <c r="DA70" s="54">
        <f>SUM(CZ70*E70*F70*H70*K70*$DA$8)</f>
        <v>0</v>
      </c>
      <c r="DB70" s="53"/>
      <c r="DC70" s="54">
        <f>SUM(DB70*E70*F70*H70*K70*$DC$8)</f>
        <v>0</v>
      </c>
      <c r="DD70" s="53"/>
      <c r="DE70" s="54">
        <f>SUM(DD70*E70*F70*H70*K70*$DE$8)</f>
        <v>0</v>
      </c>
      <c r="DF70" s="53"/>
      <c r="DG70" s="54">
        <f>SUM(DF70*E70*F70*H70*K70*$DG$8)</f>
        <v>0</v>
      </c>
      <c r="DH70" s="53"/>
      <c r="DI70" s="54">
        <f>SUM(DH70*E70*F70*H70*K70*$DI$8)</f>
        <v>0</v>
      </c>
      <c r="DJ70" s="53"/>
      <c r="DK70" s="54">
        <f>SUM(DJ70*E70*F70*H70*K70*$DK$8)</f>
        <v>0</v>
      </c>
      <c r="DL70" s="53"/>
      <c r="DM70" s="54">
        <f>SUM(DL70*E70*F70*H70*K70*$DM$8)</f>
        <v>0</v>
      </c>
      <c r="DN70" s="53"/>
      <c r="DO70" s="54">
        <f>DN70*E70*F70*H70*K70*$DO$8</f>
        <v>0</v>
      </c>
      <c r="DP70" s="53"/>
      <c r="DQ70" s="54">
        <f>SUM(DP70*E70*F70*H70*K70*$DQ$8)</f>
        <v>0</v>
      </c>
      <c r="DR70" s="53"/>
      <c r="DS70" s="54">
        <f>SUM(DR70*E70*F70*H70*K70*$DS$8)</f>
        <v>0</v>
      </c>
      <c r="DT70" s="53"/>
      <c r="DU70" s="54">
        <f>SUM(DT70*E70*F70*H70*L70*$DU$8)</f>
        <v>0</v>
      </c>
      <c r="DV70" s="57"/>
      <c r="DW70" s="54">
        <f>SUM(DV70*E70*F70*H70*M70*$DW$8)</f>
        <v>0</v>
      </c>
      <c r="DX70" s="68"/>
      <c r="DY70" s="54">
        <f>SUM(DX70*E70*F70*H70*J70*$DY$8)</f>
        <v>0</v>
      </c>
      <c r="DZ70" s="53"/>
      <c r="EA70" s="59">
        <f>SUM(DZ70*E70*F70*H70*J70*$EA$8)</f>
        <v>0</v>
      </c>
      <c r="EB70" s="53"/>
      <c r="EC70" s="54">
        <f>SUM(EB70*E70*F70*H70*J70*$EC$8)</f>
        <v>0</v>
      </c>
      <c r="ED70" s="53"/>
      <c r="EE70" s="54">
        <f>SUM(ED70*E70*F70*H70*J70*$EE$8)</f>
        <v>0</v>
      </c>
      <c r="EF70" s="53"/>
      <c r="EG70" s="54">
        <f>EF70*E70*F70*H70*J70*$EG$8</f>
        <v>0</v>
      </c>
      <c r="EH70" s="53"/>
      <c r="EI70" s="54">
        <f>EH70*E70*F70*H70*J70*$EI$8</f>
        <v>0</v>
      </c>
      <c r="EJ70" s="53"/>
      <c r="EK70" s="54"/>
      <c r="EL70" s="60">
        <f t="shared" si="99"/>
        <v>412</v>
      </c>
      <c r="EM70" s="60">
        <f t="shared" si="99"/>
        <v>14223445.599999998</v>
      </c>
      <c r="EN70" s="1">
        <f>EL70*H70</f>
        <v>391.4</v>
      </c>
      <c r="EQ70" s="200"/>
      <c r="ER70" s="200"/>
      <c r="ES70" s="200"/>
      <c r="ET70" s="200"/>
      <c r="EU70" s="200"/>
      <c r="EV70" s="200"/>
      <c r="EW70" s="200"/>
      <c r="EX70" s="200"/>
      <c r="EY70" s="200"/>
      <c r="EZ70" s="200"/>
      <c r="FA70" s="200"/>
      <c r="FB70" s="200"/>
      <c r="FC70" s="200"/>
      <c r="FD70" s="200"/>
      <c r="FE70" s="200"/>
      <c r="FF70" s="200"/>
      <c r="FG70" s="200"/>
      <c r="FH70" s="200"/>
      <c r="FI70" s="200"/>
      <c r="FJ70" s="200"/>
      <c r="FK70" s="200"/>
      <c r="FL70" s="200"/>
      <c r="FM70" s="200"/>
      <c r="FN70" s="200"/>
      <c r="FO70" s="200"/>
      <c r="FP70" s="200"/>
      <c r="FQ70" s="200"/>
      <c r="FR70" s="200"/>
      <c r="FS70" s="200"/>
      <c r="FT70" s="200"/>
      <c r="FU70" s="200"/>
      <c r="FV70" s="200"/>
      <c r="FW70" s="200"/>
      <c r="FX70" s="200"/>
      <c r="FY70" s="200"/>
      <c r="FZ70" s="200"/>
      <c r="GA70" s="200"/>
      <c r="GB70" s="200"/>
      <c r="GC70" s="200"/>
      <c r="GD70" s="200"/>
      <c r="GE70" s="200"/>
      <c r="GF70" s="200"/>
      <c r="GG70" s="200"/>
      <c r="GH70" s="200"/>
      <c r="GI70" s="200"/>
      <c r="GJ70" s="200"/>
      <c r="GK70" s="200"/>
      <c r="GL70" s="200"/>
      <c r="GM70" s="200"/>
      <c r="GN70" s="200"/>
      <c r="GO70" s="200"/>
      <c r="GP70" s="200"/>
      <c r="GQ70" s="200"/>
      <c r="GR70" s="200"/>
      <c r="GS70" s="200"/>
      <c r="GT70" s="200"/>
      <c r="GU70" s="200"/>
      <c r="GV70" s="200"/>
      <c r="GW70" s="200"/>
      <c r="GX70" s="200"/>
      <c r="GY70" s="200"/>
      <c r="GZ70" s="200"/>
      <c r="HA70" s="200"/>
      <c r="HB70" s="200"/>
      <c r="HC70" s="200"/>
      <c r="HD70" s="200"/>
      <c r="HE70" s="200"/>
      <c r="HF70" s="200"/>
      <c r="HG70" s="200"/>
      <c r="HH70" s="200"/>
      <c r="HI70" s="200"/>
      <c r="HJ70" s="200"/>
      <c r="HK70" s="200"/>
      <c r="HL70" s="200"/>
      <c r="HM70" s="200"/>
      <c r="HN70" s="200"/>
      <c r="HO70" s="200"/>
      <c r="HP70" s="200"/>
      <c r="HQ70" s="200"/>
      <c r="HR70" s="200"/>
      <c r="HS70" s="200"/>
      <c r="HT70" s="200"/>
      <c r="HU70" s="200"/>
      <c r="HV70" s="200"/>
      <c r="HW70" s="200"/>
      <c r="HX70" s="200"/>
      <c r="HY70" s="200"/>
      <c r="HZ70" s="200"/>
      <c r="IA70" s="200"/>
      <c r="IB70" s="200"/>
      <c r="IC70" s="200"/>
      <c r="ID70" s="200"/>
      <c r="IE70" s="200"/>
      <c r="IF70" s="200"/>
      <c r="IG70" s="200"/>
      <c r="IH70" s="200"/>
      <c r="II70" s="200"/>
      <c r="IJ70" s="200"/>
      <c r="IK70" s="200"/>
      <c r="IL70" s="200"/>
      <c r="IM70" s="200"/>
      <c r="IN70" s="200"/>
      <c r="IO70" s="200"/>
      <c r="IP70" s="200"/>
      <c r="IQ70" s="200"/>
      <c r="IR70" s="200"/>
      <c r="IS70" s="200"/>
      <c r="IT70" s="200"/>
      <c r="IU70" s="200"/>
      <c r="IV70" s="200"/>
      <c r="IW70" s="200"/>
      <c r="IX70" s="200"/>
      <c r="IY70" s="200"/>
      <c r="IZ70" s="200"/>
      <c r="JA70" s="200"/>
      <c r="JB70" s="200"/>
      <c r="JC70" s="200"/>
      <c r="JD70" s="200"/>
      <c r="JE70" s="200"/>
    </row>
    <row r="71" spans="1:265" s="89" customFormat="1" ht="30" x14ac:dyDescent="0.25">
      <c r="A71" s="44"/>
      <c r="B71" s="45">
        <v>42</v>
      </c>
      <c r="C71" s="152" t="s">
        <v>266</v>
      </c>
      <c r="D71" s="137" t="s">
        <v>267</v>
      </c>
      <c r="E71" s="48">
        <v>13520</v>
      </c>
      <c r="F71" s="49">
        <v>2.89</v>
      </c>
      <c r="G71" s="78"/>
      <c r="H71" s="48">
        <v>1</v>
      </c>
      <c r="I71" s="51"/>
      <c r="J71" s="119">
        <v>1.4</v>
      </c>
      <c r="K71" s="119">
        <v>1.68</v>
      </c>
      <c r="L71" s="119">
        <v>2.23</v>
      </c>
      <c r="M71" s="120">
        <v>2.57</v>
      </c>
      <c r="N71" s="53"/>
      <c r="O71" s="54"/>
      <c r="P71" s="55"/>
      <c r="Q71" s="54"/>
      <c r="R71" s="53"/>
      <c r="S71" s="54"/>
      <c r="T71" s="53"/>
      <c r="U71" s="54"/>
      <c r="V71" s="53"/>
      <c r="W71" s="53"/>
      <c r="X71" s="53"/>
      <c r="Y71" s="54"/>
      <c r="Z71" s="53"/>
      <c r="AA71" s="54"/>
      <c r="AB71" s="53"/>
      <c r="AC71" s="54"/>
      <c r="AD71" s="53"/>
      <c r="AE71" s="54"/>
      <c r="AF71" s="53"/>
      <c r="AG71" s="54"/>
      <c r="AH71" s="53"/>
      <c r="AI71" s="54"/>
      <c r="AJ71" s="53"/>
      <c r="AK71" s="53"/>
      <c r="AL71" s="53"/>
      <c r="AM71" s="54"/>
      <c r="AN71" s="68"/>
      <c r="AO71" s="54"/>
      <c r="AP71" s="53"/>
      <c r="AQ71" s="54"/>
      <c r="AR71" s="53"/>
      <c r="AS71" s="54"/>
      <c r="AT71" s="53"/>
      <c r="AU71" s="54"/>
      <c r="AV71" s="53"/>
      <c r="AW71" s="54"/>
      <c r="AX71" s="53"/>
      <c r="AY71" s="54"/>
      <c r="AZ71" s="53"/>
      <c r="BA71" s="54"/>
      <c r="BB71" s="53"/>
      <c r="BC71" s="54"/>
      <c r="BD71" s="53"/>
      <c r="BE71" s="54"/>
      <c r="BF71" s="53"/>
      <c r="BG71" s="54"/>
      <c r="BH71" s="53"/>
      <c r="BI71" s="54"/>
      <c r="BJ71" s="53"/>
      <c r="BK71" s="54"/>
      <c r="BL71" s="53"/>
      <c r="BM71" s="54"/>
      <c r="BN71" s="53"/>
      <c r="BO71" s="54"/>
      <c r="BP71" s="53"/>
      <c r="BQ71" s="54"/>
      <c r="BR71" s="53"/>
      <c r="BS71" s="54"/>
      <c r="BT71" s="53"/>
      <c r="BU71" s="54"/>
      <c r="BV71" s="53"/>
      <c r="BW71" s="54"/>
      <c r="BX71" s="53"/>
      <c r="BY71" s="54"/>
      <c r="BZ71" s="53"/>
      <c r="CA71" s="54"/>
      <c r="CB71" s="53"/>
      <c r="CC71" s="54"/>
      <c r="CD71" s="53"/>
      <c r="CE71" s="54"/>
      <c r="CF71" s="53"/>
      <c r="CG71" s="54"/>
      <c r="CH71" s="53"/>
      <c r="CI71" s="54"/>
      <c r="CJ71" s="53"/>
      <c r="CK71" s="54"/>
      <c r="CL71" s="53"/>
      <c r="CM71" s="54"/>
      <c r="CN71" s="53"/>
      <c r="CO71" s="54"/>
      <c r="CP71" s="53"/>
      <c r="CQ71" s="54"/>
      <c r="CR71" s="53"/>
      <c r="CS71" s="54"/>
      <c r="CT71" s="53"/>
      <c r="CU71" s="54"/>
      <c r="CV71" s="53"/>
      <c r="CW71" s="54"/>
      <c r="CX71" s="53"/>
      <c r="CY71" s="54"/>
      <c r="CZ71" s="53"/>
      <c r="DA71" s="54"/>
      <c r="DB71" s="53"/>
      <c r="DC71" s="54"/>
      <c r="DD71" s="53"/>
      <c r="DE71" s="54"/>
      <c r="DF71" s="53"/>
      <c r="DG71" s="54"/>
      <c r="DH71" s="53"/>
      <c r="DI71" s="54"/>
      <c r="DJ71" s="53"/>
      <c r="DK71" s="54"/>
      <c r="DL71" s="53"/>
      <c r="DM71" s="54"/>
      <c r="DN71" s="53"/>
      <c r="DO71" s="54"/>
      <c r="DP71" s="53"/>
      <c r="DQ71" s="54"/>
      <c r="DR71" s="53"/>
      <c r="DS71" s="54"/>
      <c r="DT71" s="53"/>
      <c r="DU71" s="54"/>
      <c r="DV71" s="57"/>
      <c r="DW71" s="54"/>
      <c r="DX71" s="68"/>
      <c r="DY71" s="54"/>
      <c r="DZ71" s="53"/>
      <c r="EA71" s="59"/>
      <c r="EB71" s="53"/>
      <c r="EC71" s="54"/>
      <c r="ED71" s="53"/>
      <c r="EE71" s="54"/>
      <c r="EF71" s="53"/>
      <c r="EG71" s="54"/>
      <c r="EH71" s="53"/>
      <c r="EI71" s="54"/>
      <c r="EJ71" s="53"/>
      <c r="EK71" s="54"/>
      <c r="EL71" s="60">
        <f t="shared" si="99"/>
        <v>0</v>
      </c>
      <c r="EM71" s="60">
        <f t="shared" si="99"/>
        <v>0</v>
      </c>
      <c r="EN71" s="1"/>
      <c r="EQ71" s="200"/>
      <c r="ER71" s="200"/>
      <c r="ES71" s="200"/>
      <c r="ET71" s="200"/>
      <c r="EU71" s="200"/>
      <c r="EV71" s="200"/>
      <c r="EW71" s="200"/>
      <c r="EX71" s="200"/>
      <c r="EY71" s="200"/>
      <c r="EZ71" s="200"/>
      <c r="FA71" s="200"/>
      <c r="FB71" s="200"/>
      <c r="FC71" s="200"/>
      <c r="FD71" s="200"/>
      <c r="FE71" s="200"/>
      <c r="FF71" s="200"/>
      <c r="FG71" s="200"/>
      <c r="FH71" s="200"/>
      <c r="FI71" s="200"/>
      <c r="FJ71" s="200"/>
      <c r="FK71" s="200"/>
      <c r="FL71" s="200"/>
      <c r="FM71" s="200"/>
      <c r="FN71" s="200"/>
      <c r="FO71" s="200"/>
      <c r="FP71" s="200"/>
      <c r="FQ71" s="200"/>
      <c r="FR71" s="200"/>
      <c r="FS71" s="200"/>
      <c r="FT71" s="200"/>
      <c r="FU71" s="200"/>
      <c r="FV71" s="200"/>
      <c r="FW71" s="200"/>
      <c r="FX71" s="200"/>
      <c r="FY71" s="200"/>
      <c r="FZ71" s="200"/>
      <c r="GA71" s="200"/>
      <c r="GB71" s="200"/>
      <c r="GC71" s="200"/>
      <c r="GD71" s="200"/>
      <c r="GE71" s="200"/>
      <c r="GF71" s="200"/>
      <c r="GG71" s="200"/>
      <c r="GH71" s="200"/>
      <c r="GI71" s="200"/>
      <c r="GJ71" s="200"/>
      <c r="GK71" s="200"/>
      <c r="GL71" s="200"/>
      <c r="GM71" s="200"/>
      <c r="GN71" s="200"/>
      <c r="GO71" s="200"/>
      <c r="GP71" s="200"/>
      <c r="GQ71" s="200"/>
      <c r="GR71" s="200"/>
      <c r="GS71" s="200"/>
      <c r="GT71" s="200"/>
      <c r="GU71" s="200"/>
      <c r="GV71" s="200"/>
      <c r="GW71" s="200"/>
      <c r="GX71" s="200"/>
      <c r="GY71" s="200"/>
      <c r="GZ71" s="200"/>
      <c r="HA71" s="200"/>
      <c r="HB71" s="200"/>
      <c r="HC71" s="200"/>
      <c r="HD71" s="200"/>
      <c r="HE71" s="200"/>
      <c r="HF71" s="200"/>
      <c r="HG71" s="200"/>
      <c r="HH71" s="200"/>
      <c r="HI71" s="200"/>
      <c r="HJ71" s="200"/>
      <c r="HK71" s="200"/>
      <c r="HL71" s="200"/>
      <c r="HM71" s="200"/>
      <c r="HN71" s="200"/>
      <c r="HO71" s="200"/>
      <c r="HP71" s="200"/>
      <c r="HQ71" s="200"/>
      <c r="HR71" s="200"/>
      <c r="HS71" s="200"/>
      <c r="HT71" s="200"/>
      <c r="HU71" s="200"/>
      <c r="HV71" s="200"/>
      <c r="HW71" s="200"/>
      <c r="HX71" s="200"/>
      <c r="HY71" s="200"/>
      <c r="HZ71" s="200"/>
      <c r="IA71" s="200"/>
      <c r="IB71" s="200"/>
      <c r="IC71" s="200"/>
      <c r="ID71" s="200"/>
      <c r="IE71" s="200"/>
      <c r="IF71" s="200"/>
      <c r="IG71" s="200"/>
      <c r="IH71" s="200"/>
      <c r="II71" s="200"/>
      <c r="IJ71" s="200"/>
      <c r="IK71" s="200"/>
      <c r="IL71" s="200"/>
      <c r="IM71" s="200"/>
      <c r="IN71" s="200"/>
      <c r="IO71" s="200"/>
      <c r="IP71" s="200"/>
      <c r="IQ71" s="200"/>
      <c r="IR71" s="200"/>
      <c r="IS71" s="200"/>
      <c r="IT71" s="200"/>
      <c r="IU71" s="200"/>
      <c r="IV71" s="200"/>
      <c r="IW71" s="200"/>
      <c r="IX71" s="200"/>
      <c r="IY71" s="200"/>
      <c r="IZ71" s="200"/>
      <c r="JA71" s="200"/>
      <c r="JB71" s="200"/>
      <c r="JC71" s="200"/>
      <c r="JD71" s="200"/>
      <c r="JE71" s="200"/>
    </row>
    <row r="72" spans="1:265" s="80" customFormat="1" x14ac:dyDescent="0.25">
      <c r="A72" s="91">
        <v>16</v>
      </c>
      <c r="B72" s="92"/>
      <c r="C72" s="72"/>
      <c r="D72" s="114" t="s">
        <v>268</v>
      </c>
      <c r="E72" s="48">
        <v>13520</v>
      </c>
      <c r="F72" s="85">
        <v>1.06</v>
      </c>
      <c r="G72" s="113"/>
      <c r="H72" s="93">
        <v>1</v>
      </c>
      <c r="I72" s="75"/>
      <c r="J72" s="93">
        <v>1.4</v>
      </c>
      <c r="K72" s="93">
        <v>1.68</v>
      </c>
      <c r="L72" s="93">
        <v>2.23</v>
      </c>
      <c r="M72" s="108">
        <v>2.57</v>
      </c>
      <c r="N72" s="43">
        <f>SUM(N73:N74)</f>
        <v>50</v>
      </c>
      <c r="O72" s="43">
        <f t="shared" ref="O72:BZ72" si="100">SUM(O73:O74)</f>
        <v>889616</v>
      </c>
      <c r="P72" s="43">
        <f t="shared" si="100"/>
        <v>0</v>
      </c>
      <c r="Q72" s="43">
        <f t="shared" si="100"/>
        <v>0</v>
      </c>
      <c r="R72" s="43">
        <f t="shared" si="100"/>
        <v>0</v>
      </c>
      <c r="S72" s="43">
        <f t="shared" si="100"/>
        <v>0</v>
      </c>
      <c r="T72" s="43">
        <f t="shared" si="100"/>
        <v>0</v>
      </c>
      <c r="U72" s="43">
        <f t="shared" si="100"/>
        <v>0</v>
      </c>
      <c r="V72" s="43">
        <f t="shared" si="100"/>
        <v>0</v>
      </c>
      <c r="W72" s="43">
        <f t="shared" si="100"/>
        <v>0</v>
      </c>
      <c r="X72" s="43">
        <f t="shared" si="100"/>
        <v>0</v>
      </c>
      <c r="Y72" s="43">
        <f t="shared" si="100"/>
        <v>0</v>
      </c>
      <c r="Z72" s="43">
        <f t="shared" si="100"/>
        <v>250</v>
      </c>
      <c r="AA72" s="43">
        <f t="shared" si="100"/>
        <v>4448080</v>
      </c>
      <c r="AB72" s="43">
        <f t="shared" si="100"/>
        <v>560</v>
      </c>
      <c r="AC72" s="43">
        <f t="shared" si="100"/>
        <v>9963699.1999999993</v>
      </c>
      <c r="AD72" s="43">
        <f t="shared" si="100"/>
        <v>0</v>
      </c>
      <c r="AE72" s="43">
        <f t="shared" si="100"/>
        <v>0</v>
      </c>
      <c r="AF72" s="43">
        <f t="shared" si="100"/>
        <v>200</v>
      </c>
      <c r="AG72" s="43">
        <f t="shared" si="100"/>
        <v>4270156.8</v>
      </c>
      <c r="AH72" s="43">
        <f t="shared" si="100"/>
        <v>105</v>
      </c>
      <c r="AI72" s="43">
        <f t="shared" si="100"/>
        <v>1868193.5999999999</v>
      </c>
      <c r="AJ72" s="43">
        <f t="shared" si="100"/>
        <v>0</v>
      </c>
      <c r="AK72" s="43">
        <f t="shared" si="100"/>
        <v>0</v>
      </c>
      <c r="AL72" s="43">
        <f t="shared" si="100"/>
        <v>0</v>
      </c>
      <c r="AM72" s="43">
        <f t="shared" si="100"/>
        <v>0</v>
      </c>
      <c r="AN72" s="43">
        <f t="shared" si="100"/>
        <v>0</v>
      </c>
      <c r="AO72" s="43">
        <f t="shared" si="100"/>
        <v>0</v>
      </c>
      <c r="AP72" s="43">
        <f t="shared" si="100"/>
        <v>0</v>
      </c>
      <c r="AQ72" s="43">
        <f t="shared" si="100"/>
        <v>0</v>
      </c>
      <c r="AR72" s="43">
        <f t="shared" si="100"/>
        <v>0</v>
      </c>
      <c r="AS72" s="43">
        <f t="shared" si="100"/>
        <v>0</v>
      </c>
      <c r="AT72" s="43">
        <f t="shared" si="100"/>
        <v>0</v>
      </c>
      <c r="AU72" s="43">
        <f t="shared" si="100"/>
        <v>0</v>
      </c>
      <c r="AV72" s="43">
        <f t="shared" si="100"/>
        <v>70</v>
      </c>
      <c r="AW72" s="43">
        <f t="shared" si="100"/>
        <v>1245462.3999999999</v>
      </c>
      <c r="AX72" s="43">
        <f t="shared" si="100"/>
        <v>749</v>
      </c>
      <c r="AY72" s="43">
        <f t="shared" si="100"/>
        <v>13326447.679999998</v>
      </c>
      <c r="AZ72" s="43">
        <f t="shared" si="100"/>
        <v>596</v>
      </c>
      <c r="BA72" s="43">
        <f t="shared" si="100"/>
        <v>10604222.719999999</v>
      </c>
      <c r="BB72" s="43">
        <f t="shared" si="100"/>
        <v>168</v>
      </c>
      <c r="BC72" s="43">
        <f t="shared" si="100"/>
        <v>2989109.76</v>
      </c>
      <c r="BD72" s="43">
        <f t="shared" si="100"/>
        <v>200</v>
      </c>
      <c r="BE72" s="43">
        <f t="shared" si="100"/>
        <v>3558464</v>
      </c>
      <c r="BF72" s="43">
        <f t="shared" si="100"/>
        <v>470</v>
      </c>
      <c r="BG72" s="43">
        <f t="shared" si="100"/>
        <v>8362390.3999999994</v>
      </c>
      <c r="BH72" s="43">
        <f t="shared" si="100"/>
        <v>3</v>
      </c>
      <c r="BI72" s="43">
        <f t="shared" si="100"/>
        <v>53376.959999999999</v>
      </c>
      <c r="BJ72" s="43">
        <f t="shared" si="100"/>
        <v>410</v>
      </c>
      <c r="BK72" s="43">
        <f t="shared" si="100"/>
        <v>7294851.1999999993</v>
      </c>
      <c r="BL72" s="43">
        <f t="shared" si="100"/>
        <v>0</v>
      </c>
      <c r="BM72" s="43">
        <f t="shared" si="100"/>
        <v>0</v>
      </c>
      <c r="BN72" s="43">
        <f t="shared" si="100"/>
        <v>11</v>
      </c>
      <c r="BO72" s="43">
        <f t="shared" si="100"/>
        <v>195715.51999999996</v>
      </c>
      <c r="BP72" s="43">
        <f t="shared" si="100"/>
        <v>0</v>
      </c>
      <c r="BQ72" s="43">
        <f t="shared" si="100"/>
        <v>0</v>
      </c>
      <c r="BR72" s="43">
        <f t="shared" si="100"/>
        <v>0</v>
      </c>
      <c r="BS72" s="43">
        <f t="shared" si="100"/>
        <v>0</v>
      </c>
      <c r="BT72" s="43">
        <f t="shared" si="100"/>
        <v>29</v>
      </c>
      <c r="BU72" s="43">
        <f t="shared" si="100"/>
        <v>515977.27999999991</v>
      </c>
      <c r="BV72" s="43">
        <f t="shared" si="100"/>
        <v>85</v>
      </c>
      <c r="BW72" s="43">
        <f t="shared" si="100"/>
        <v>1512347.2</v>
      </c>
      <c r="BX72" s="43">
        <f t="shared" si="100"/>
        <v>240</v>
      </c>
      <c r="BY72" s="43">
        <f t="shared" si="100"/>
        <v>4270156.8</v>
      </c>
      <c r="BZ72" s="43">
        <f t="shared" si="100"/>
        <v>150</v>
      </c>
      <c r="CA72" s="43">
        <f t="shared" ref="CA72:EM72" si="101">SUM(CA73:CA74)</f>
        <v>2668848</v>
      </c>
      <c r="CB72" s="43">
        <f t="shared" si="101"/>
        <v>133</v>
      </c>
      <c r="CC72" s="43">
        <f t="shared" si="101"/>
        <v>2366378.5599999996</v>
      </c>
      <c r="CD72" s="43">
        <f t="shared" si="101"/>
        <v>101</v>
      </c>
      <c r="CE72" s="43">
        <f t="shared" si="101"/>
        <v>1797024.3199999996</v>
      </c>
      <c r="CF72" s="43">
        <f t="shared" si="101"/>
        <v>416</v>
      </c>
      <c r="CG72" s="43">
        <f t="shared" si="101"/>
        <v>7401605.1199999992</v>
      </c>
      <c r="CH72" s="43">
        <f t="shared" si="101"/>
        <v>230</v>
      </c>
      <c r="CI72" s="43">
        <f t="shared" si="101"/>
        <v>4092233.5999999996</v>
      </c>
      <c r="CJ72" s="43">
        <f t="shared" si="101"/>
        <v>550</v>
      </c>
      <c r="CK72" s="43">
        <f t="shared" si="101"/>
        <v>11742931.199999999</v>
      </c>
      <c r="CL72" s="43">
        <f t="shared" si="101"/>
        <v>1002</v>
      </c>
      <c r="CM72" s="43">
        <f t="shared" si="101"/>
        <v>21393485.568</v>
      </c>
      <c r="CN72" s="43">
        <f t="shared" si="101"/>
        <v>0</v>
      </c>
      <c r="CO72" s="43">
        <f t="shared" si="101"/>
        <v>0</v>
      </c>
      <c r="CP72" s="43">
        <f t="shared" si="101"/>
        <v>470</v>
      </c>
      <c r="CQ72" s="43">
        <f t="shared" si="101"/>
        <v>10034868.48</v>
      </c>
      <c r="CR72" s="43">
        <f t="shared" si="101"/>
        <v>290</v>
      </c>
      <c r="CS72" s="43">
        <f t="shared" si="101"/>
        <v>6191727.3599999994</v>
      </c>
      <c r="CT72" s="43">
        <f t="shared" si="101"/>
        <v>0</v>
      </c>
      <c r="CU72" s="43">
        <f t="shared" si="101"/>
        <v>0</v>
      </c>
      <c r="CV72" s="43">
        <f t="shared" si="101"/>
        <v>721</v>
      </c>
      <c r="CW72" s="43">
        <f t="shared" si="101"/>
        <v>15393915.263999997</v>
      </c>
      <c r="CX72" s="43">
        <f t="shared" si="101"/>
        <v>40</v>
      </c>
      <c r="CY72" s="43">
        <f t="shared" si="101"/>
        <v>854031.35999999999</v>
      </c>
      <c r="CZ72" s="43">
        <f t="shared" si="101"/>
        <v>838</v>
      </c>
      <c r="DA72" s="43">
        <f t="shared" si="101"/>
        <v>17891956.991999999</v>
      </c>
      <c r="DB72" s="43">
        <f t="shared" si="101"/>
        <v>44</v>
      </c>
      <c r="DC72" s="43">
        <f t="shared" si="101"/>
        <v>939434.49599999993</v>
      </c>
      <c r="DD72" s="43">
        <f t="shared" si="101"/>
        <v>125</v>
      </c>
      <c r="DE72" s="43">
        <f t="shared" si="101"/>
        <v>2668848</v>
      </c>
      <c r="DF72" s="43">
        <f t="shared" si="101"/>
        <v>940</v>
      </c>
      <c r="DG72" s="43">
        <f t="shared" si="101"/>
        <v>20069736.960000001</v>
      </c>
      <c r="DH72" s="43">
        <f t="shared" si="101"/>
        <v>116</v>
      </c>
      <c r="DI72" s="43">
        <f t="shared" si="101"/>
        <v>2476690.9439999997</v>
      </c>
      <c r="DJ72" s="43">
        <f t="shared" si="101"/>
        <v>180</v>
      </c>
      <c r="DK72" s="43">
        <f t="shared" si="101"/>
        <v>3843141.1199999996</v>
      </c>
      <c r="DL72" s="43">
        <f t="shared" si="101"/>
        <v>219</v>
      </c>
      <c r="DM72" s="43">
        <f t="shared" si="101"/>
        <v>4675821.6959999995</v>
      </c>
      <c r="DN72" s="43">
        <f t="shared" si="101"/>
        <v>23</v>
      </c>
      <c r="DO72" s="43">
        <f t="shared" si="101"/>
        <v>491068.03199999995</v>
      </c>
      <c r="DP72" s="43">
        <f t="shared" si="101"/>
        <v>50</v>
      </c>
      <c r="DQ72" s="43">
        <f t="shared" si="101"/>
        <v>1067539.2</v>
      </c>
      <c r="DR72" s="43">
        <f t="shared" si="101"/>
        <v>17</v>
      </c>
      <c r="DS72" s="43">
        <f t="shared" si="101"/>
        <v>362963.32799999992</v>
      </c>
      <c r="DT72" s="43">
        <f t="shared" si="101"/>
        <v>8</v>
      </c>
      <c r="DU72" s="43">
        <f t="shared" si="101"/>
        <v>226724.992</v>
      </c>
      <c r="DV72" s="43">
        <f t="shared" si="101"/>
        <v>36</v>
      </c>
      <c r="DW72" s="43">
        <f t="shared" si="101"/>
        <v>1175818.176</v>
      </c>
      <c r="DX72" s="43">
        <f t="shared" si="101"/>
        <v>0</v>
      </c>
      <c r="DY72" s="43">
        <f t="shared" si="101"/>
        <v>0</v>
      </c>
      <c r="DZ72" s="43">
        <f t="shared" si="101"/>
        <v>17</v>
      </c>
      <c r="EA72" s="43">
        <f t="shared" si="101"/>
        <v>302469.43999999994</v>
      </c>
      <c r="EB72" s="43">
        <f t="shared" si="101"/>
        <v>108</v>
      </c>
      <c r="EC72" s="43">
        <f t="shared" si="101"/>
        <v>1921570.5599999998</v>
      </c>
      <c r="ED72" s="43">
        <f t="shared" si="101"/>
        <v>0</v>
      </c>
      <c r="EE72" s="43">
        <f t="shared" si="101"/>
        <v>0</v>
      </c>
      <c r="EF72" s="43">
        <f t="shared" si="101"/>
        <v>0</v>
      </c>
      <c r="EG72" s="43">
        <f t="shared" si="101"/>
        <v>0</v>
      </c>
      <c r="EH72" s="43">
        <f t="shared" si="101"/>
        <v>0</v>
      </c>
      <c r="EI72" s="43">
        <f t="shared" si="101"/>
        <v>0</v>
      </c>
      <c r="EJ72" s="43"/>
      <c r="EK72" s="43"/>
      <c r="EL72" s="43">
        <f t="shared" si="101"/>
        <v>11020</v>
      </c>
      <c r="EM72" s="43">
        <f t="shared" si="101"/>
        <v>217419100.28800002</v>
      </c>
      <c r="EN72" s="42">
        <f>EM72/EL72</f>
        <v>19729.50093357532</v>
      </c>
      <c r="EQ72" s="200"/>
      <c r="ER72" s="200"/>
      <c r="ES72" s="200"/>
      <c r="ET72" s="200"/>
      <c r="EU72" s="200"/>
      <c r="EV72" s="200"/>
      <c r="EW72" s="200"/>
      <c r="EX72" s="200"/>
      <c r="EY72" s="200"/>
      <c r="EZ72" s="200"/>
      <c r="FA72" s="200"/>
      <c r="FB72" s="200"/>
      <c r="FC72" s="200"/>
      <c r="FD72" s="200"/>
      <c r="FE72" s="200"/>
      <c r="FF72" s="200"/>
      <c r="FG72" s="200"/>
      <c r="FH72" s="200"/>
      <c r="FI72" s="200"/>
      <c r="FJ72" s="200"/>
      <c r="FK72" s="200"/>
      <c r="FL72" s="200"/>
      <c r="FM72" s="200"/>
      <c r="FN72" s="200"/>
      <c r="FO72" s="200"/>
      <c r="FP72" s="200"/>
      <c r="FQ72" s="200"/>
      <c r="FR72" s="200"/>
      <c r="FS72" s="200"/>
      <c r="FT72" s="200"/>
      <c r="FU72" s="200"/>
      <c r="FV72" s="200"/>
      <c r="FW72" s="200"/>
      <c r="FX72" s="200"/>
      <c r="FY72" s="200"/>
      <c r="FZ72" s="200"/>
      <c r="GA72" s="200"/>
      <c r="GB72" s="200"/>
      <c r="GC72" s="200"/>
      <c r="GD72" s="200"/>
      <c r="GE72" s="200"/>
      <c r="GF72" s="200"/>
      <c r="GG72" s="200"/>
      <c r="GH72" s="200"/>
      <c r="GI72" s="200"/>
      <c r="GJ72" s="200"/>
      <c r="GK72" s="200"/>
      <c r="GL72" s="200"/>
      <c r="GM72" s="200"/>
      <c r="GN72" s="200"/>
      <c r="GO72" s="200"/>
      <c r="GP72" s="200"/>
      <c r="GQ72" s="200"/>
      <c r="GR72" s="200"/>
      <c r="GS72" s="200"/>
      <c r="GT72" s="200"/>
      <c r="GU72" s="200"/>
      <c r="GV72" s="200"/>
      <c r="GW72" s="200"/>
      <c r="GX72" s="200"/>
      <c r="GY72" s="200"/>
      <c r="GZ72" s="200"/>
      <c r="HA72" s="200"/>
      <c r="HB72" s="200"/>
      <c r="HC72" s="200"/>
      <c r="HD72" s="200"/>
      <c r="HE72" s="200"/>
      <c r="HF72" s="200"/>
      <c r="HG72" s="200"/>
      <c r="HH72" s="200"/>
      <c r="HI72" s="200"/>
      <c r="HJ72" s="200"/>
      <c r="HK72" s="200"/>
      <c r="HL72" s="200"/>
      <c r="HM72" s="200"/>
      <c r="HN72" s="200"/>
      <c r="HO72" s="200"/>
      <c r="HP72" s="200"/>
      <c r="HQ72" s="200"/>
      <c r="HR72" s="200"/>
      <c r="HS72" s="200"/>
      <c r="HT72" s="200"/>
      <c r="HU72" s="200"/>
      <c r="HV72" s="200"/>
      <c r="HW72" s="200"/>
      <c r="HX72" s="200"/>
      <c r="HY72" s="200"/>
      <c r="HZ72" s="200"/>
      <c r="IA72" s="200"/>
      <c r="IB72" s="200"/>
      <c r="IC72" s="200"/>
      <c r="ID72" s="200"/>
      <c r="IE72" s="200"/>
      <c r="IF72" s="200"/>
      <c r="IG72" s="200"/>
      <c r="IH72" s="200"/>
      <c r="II72" s="200"/>
      <c r="IJ72" s="200"/>
      <c r="IK72" s="200"/>
      <c r="IL72" s="200"/>
      <c r="IM72" s="200"/>
      <c r="IN72" s="200"/>
      <c r="IO72" s="200"/>
      <c r="IP72" s="200"/>
      <c r="IQ72" s="200"/>
      <c r="IR72" s="200"/>
      <c r="IS72" s="200"/>
      <c r="IT72" s="200"/>
      <c r="IU72" s="200"/>
      <c r="IV72" s="200"/>
      <c r="IW72" s="200"/>
      <c r="IX72" s="200"/>
      <c r="IY72" s="200"/>
      <c r="IZ72" s="200"/>
      <c r="JA72" s="200"/>
      <c r="JB72" s="200"/>
      <c r="JC72" s="200"/>
      <c r="JD72" s="200"/>
      <c r="JE72" s="200"/>
    </row>
    <row r="73" spans="1:265" s="89" customFormat="1" ht="45" x14ac:dyDescent="0.25">
      <c r="A73" s="44"/>
      <c r="B73" s="45">
        <v>43</v>
      </c>
      <c r="C73" s="46" t="s">
        <v>269</v>
      </c>
      <c r="D73" s="47" t="s">
        <v>270</v>
      </c>
      <c r="E73" s="48">
        <v>13520</v>
      </c>
      <c r="F73" s="49">
        <v>0.94</v>
      </c>
      <c r="G73" s="78"/>
      <c r="H73" s="48">
        <v>1</v>
      </c>
      <c r="I73" s="51"/>
      <c r="J73" s="48">
        <v>1.4</v>
      </c>
      <c r="K73" s="48">
        <v>1.68</v>
      </c>
      <c r="L73" s="48">
        <v>2.23</v>
      </c>
      <c r="M73" s="52">
        <v>2.57</v>
      </c>
      <c r="N73" s="53">
        <v>50</v>
      </c>
      <c r="O73" s="54">
        <f>N73*E73*F73*H73*J73*$O$8</f>
        <v>889616</v>
      </c>
      <c r="P73" s="55"/>
      <c r="Q73" s="54">
        <f>P73*E73*F73*H73*J73*$Q$8</f>
        <v>0</v>
      </c>
      <c r="R73" s="53"/>
      <c r="S73" s="54">
        <f>R73*E73*F73*H73*J73*$S$8</f>
        <v>0</v>
      </c>
      <c r="T73" s="53"/>
      <c r="U73" s="54">
        <f>SUM(T73*E73*F73*H73*J73*$U$8)</f>
        <v>0</v>
      </c>
      <c r="V73" s="53"/>
      <c r="W73" s="53">
        <f>SUM(V73*E73*F73*H73*J73*$W$8)</f>
        <v>0</v>
      </c>
      <c r="X73" s="53"/>
      <c r="Y73" s="54">
        <f>SUM(X73*E73*F73*H73*J73*$Y$8)</f>
        <v>0</v>
      </c>
      <c r="Z73" s="53">
        <v>250</v>
      </c>
      <c r="AA73" s="54">
        <f>SUM(Z73*E73*F73*H73*J73*$AA$8)</f>
        <v>4448080</v>
      </c>
      <c r="AB73" s="53">
        <v>560</v>
      </c>
      <c r="AC73" s="54">
        <f>SUM(AB73*E73*F73*H73*J73*$AC$8)</f>
        <v>9963699.1999999993</v>
      </c>
      <c r="AD73" s="53"/>
      <c r="AE73" s="54">
        <f>SUM(AD73*E73*F73*H73*K73*$AE$8)</f>
        <v>0</v>
      </c>
      <c r="AF73" s="53">
        <v>200</v>
      </c>
      <c r="AG73" s="54">
        <f>SUM(AF73*E73*F73*H73*K73*$AG$8)</f>
        <v>4270156.8</v>
      </c>
      <c r="AH73" s="53">
        <v>105</v>
      </c>
      <c r="AI73" s="54">
        <f>SUM(AH73*E73*F73*H73*J73*$AI$8)</f>
        <v>1868193.5999999999</v>
      </c>
      <c r="AJ73" s="115"/>
      <c r="AK73" s="53">
        <f>SUM(AJ73*E73*F73*H73*J73*$AK$8)</f>
        <v>0</v>
      </c>
      <c r="AL73" s="53"/>
      <c r="AM73" s="54">
        <f>SUM(AL73*E73*F73*H73*J73*$AM$8)</f>
        <v>0</v>
      </c>
      <c r="AN73" s="68"/>
      <c r="AO73" s="54">
        <f>SUM(AN73*E73*F73*H73*J73*$AO$8)</f>
        <v>0</v>
      </c>
      <c r="AP73" s="53"/>
      <c r="AQ73" s="54">
        <f>SUM(E73*F73*H73*J73*AP73*$AQ$8)</f>
        <v>0</v>
      </c>
      <c r="AR73" s="53"/>
      <c r="AS73" s="54">
        <f>SUM(AR73*E73*F73*H73*J73*$AS$8)</f>
        <v>0</v>
      </c>
      <c r="AT73" s="53"/>
      <c r="AU73" s="54">
        <f>SUM(AT73*E73*F73*H73*J73*$AU$8)</f>
        <v>0</v>
      </c>
      <c r="AV73" s="53">
        <v>70</v>
      </c>
      <c r="AW73" s="54">
        <f>SUM(AV73*E73*F73*H73*J73*$AW$8)</f>
        <v>1245462.3999999999</v>
      </c>
      <c r="AX73" s="53">
        <v>749</v>
      </c>
      <c r="AY73" s="54">
        <f>SUM(AX73*E73*F73*H73*J73*$AY$8)</f>
        <v>13326447.679999998</v>
      </c>
      <c r="AZ73" s="53">
        <v>596</v>
      </c>
      <c r="BA73" s="54">
        <f>SUM(AZ73*E73*F73*H73*J73*$BA$8)</f>
        <v>10604222.719999999</v>
      </c>
      <c r="BB73" s="53">
        <v>168</v>
      </c>
      <c r="BC73" s="54">
        <f>SUM(BB73*E73*F73*H73*J73*$BC$8)</f>
        <v>2989109.76</v>
      </c>
      <c r="BD73" s="53">
        <f>257-57</f>
        <v>200</v>
      </c>
      <c r="BE73" s="54">
        <f>SUM(BD73*E73*F73*H73*J73*$BE$8)</f>
        <v>3558464</v>
      </c>
      <c r="BF73" s="53">
        <v>470</v>
      </c>
      <c r="BG73" s="54">
        <f>BF73*E73*F73*H73*J73*$BG$8</f>
        <v>8362390.3999999994</v>
      </c>
      <c r="BH73" s="53">
        <v>3</v>
      </c>
      <c r="BI73" s="54">
        <f>BH73*E73*F73*H73*J73*$BI$8</f>
        <v>53376.959999999999</v>
      </c>
      <c r="BJ73" s="53">
        <v>410</v>
      </c>
      <c r="BK73" s="54">
        <f>BJ73*E73*F73*H73*J73*$BK$8</f>
        <v>7294851.1999999993</v>
      </c>
      <c r="BL73" s="53"/>
      <c r="BM73" s="54">
        <f>SUM(BL73*E73*F73*H73*J73*$BM$8)</f>
        <v>0</v>
      </c>
      <c r="BN73" s="53">
        <v>11</v>
      </c>
      <c r="BO73" s="54">
        <f>SUM(BN73*E73*F73*H73*J73*$BO$8)</f>
        <v>195715.51999999996</v>
      </c>
      <c r="BP73" s="53"/>
      <c r="BQ73" s="54">
        <f>SUM(BP73*E73*F73*H73*J73*$BQ$8)</f>
        <v>0</v>
      </c>
      <c r="BR73" s="53"/>
      <c r="BS73" s="54">
        <f>SUM(BR73*E73*F73*H73*J73*$BS$8)</f>
        <v>0</v>
      </c>
      <c r="BT73" s="53">
        <v>29</v>
      </c>
      <c r="BU73" s="54">
        <f>SUM(BT73*E73*F73*H73*J73*$BU$8)</f>
        <v>515977.27999999991</v>
      </c>
      <c r="BV73" s="53">
        <v>85</v>
      </c>
      <c r="BW73" s="54">
        <f>BV73*E73*F73*H73*J73*$BW$8</f>
        <v>1512347.2</v>
      </c>
      <c r="BX73" s="53">
        <v>240</v>
      </c>
      <c r="BY73" s="54">
        <f>SUM(BX73*E73*F73*H73*J73*$BY$8)</f>
        <v>4270156.8</v>
      </c>
      <c r="BZ73" s="53">
        <v>150</v>
      </c>
      <c r="CA73" s="54">
        <f>SUM(BZ73*E73*F73*H73*J73*$CA$8)</f>
        <v>2668848</v>
      </c>
      <c r="CB73" s="53">
        <v>133</v>
      </c>
      <c r="CC73" s="54">
        <f>SUM(CB73*E73*F73*H73*J73*$CC$8)</f>
        <v>2366378.5599999996</v>
      </c>
      <c r="CD73" s="53">
        <v>101</v>
      </c>
      <c r="CE73" s="54">
        <f>SUM(CD73*E73*F73*H73*J73*$CE$8)</f>
        <v>1797024.3199999996</v>
      </c>
      <c r="CF73" s="53">
        <v>416</v>
      </c>
      <c r="CG73" s="54">
        <f>CF73*E73*F73*H73*J73*$CG$8</f>
        <v>7401605.1199999992</v>
      </c>
      <c r="CH73" s="53">
        <v>230</v>
      </c>
      <c r="CI73" s="54">
        <f>SUM(CH73*E73*F73*H73*J73*$CI$8)</f>
        <v>4092233.5999999996</v>
      </c>
      <c r="CJ73" s="53">
        <v>550</v>
      </c>
      <c r="CK73" s="54">
        <f>SUM(CJ73*E73*F73*H73*K73*$CK$8)</f>
        <v>11742931.199999999</v>
      </c>
      <c r="CL73" s="53">
        <v>1002</v>
      </c>
      <c r="CM73" s="54">
        <f>SUM(CL73*E73*F73*H73*K73*$CM$8)</f>
        <v>21393485.568</v>
      </c>
      <c r="CN73" s="53"/>
      <c r="CO73" s="54">
        <f>SUM(CN73*E73*F73*H73*K73*$CO$8)</f>
        <v>0</v>
      </c>
      <c r="CP73" s="53">
        <v>470</v>
      </c>
      <c r="CQ73" s="54">
        <f>SUM(CP73*E73*F73*H73*K73*$CQ$8)</f>
        <v>10034868.48</v>
      </c>
      <c r="CR73" s="53">
        <v>290</v>
      </c>
      <c r="CS73" s="54">
        <f>SUM(CR73*E73*F73*H73*K73*$CS$8)</f>
        <v>6191727.3599999994</v>
      </c>
      <c r="CT73" s="53"/>
      <c r="CU73" s="54">
        <f>SUM(CT73*E73*F73*H73*K73*$CU$8)</f>
        <v>0</v>
      </c>
      <c r="CV73" s="53">
        <v>721</v>
      </c>
      <c r="CW73" s="54">
        <f>SUM(CV73*E73*F73*H73*K73*$CW$8)</f>
        <v>15393915.263999997</v>
      </c>
      <c r="CX73" s="53">
        <v>40</v>
      </c>
      <c r="CY73" s="54">
        <f>SUM(CX73*E73*F73*H73*K73*$CY$8)</f>
        <v>854031.35999999999</v>
      </c>
      <c r="CZ73" s="53">
        <v>838</v>
      </c>
      <c r="DA73" s="54">
        <f>SUM(CZ73*E73*F73*H73*K73*$DA$8)</f>
        <v>17891956.991999999</v>
      </c>
      <c r="DB73" s="53">
        <v>44</v>
      </c>
      <c r="DC73" s="54">
        <f>SUM(DB73*E73*F73*H73*K73*$DC$8)</f>
        <v>939434.49599999993</v>
      </c>
      <c r="DD73" s="53">
        <v>125</v>
      </c>
      <c r="DE73" s="54">
        <f>SUM(DD73*E73*F73*H73*K73*$DE$8)</f>
        <v>2668848</v>
      </c>
      <c r="DF73" s="53">
        <v>940</v>
      </c>
      <c r="DG73" s="54">
        <f>SUM(DF73*E73*F73*H73*K73*$DG$8)</f>
        <v>20069736.960000001</v>
      </c>
      <c r="DH73" s="53">
        <v>116</v>
      </c>
      <c r="DI73" s="54">
        <f>SUM(DH73*E73*F73*H73*K73*$DI$8)</f>
        <v>2476690.9439999997</v>
      </c>
      <c r="DJ73" s="53">
        <v>180</v>
      </c>
      <c r="DK73" s="54">
        <f>SUM(DJ73*E73*F73*H73*K73*$DK$8)</f>
        <v>3843141.1199999996</v>
      </c>
      <c r="DL73" s="53">
        <v>219</v>
      </c>
      <c r="DM73" s="54">
        <f>SUM(DL73*E73*F73*H73*K73*$DM$8)</f>
        <v>4675821.6959999995</v>
      </c>
      <c r="DN73" s="53">
        <v>23</v>
      </c>
      <c r="DO73" s="54">
        <f>DN73*E73*F73*H73*K73*$DO$8</f>
        <v>491068.03199999995</v>
      </c>
      <c r="DP73" s="53">
        <v>50</v>
      </c>
      <c r="DQ73" s="54">
        <f>SUM(DP73*E73*F73*H73*K73*$DQ$8)</f>
        <v>1067539.2</v>
      </c>
      <c r="DR73" s="53">
        <v>17</v>
      </c>
      <c r="DS73" s="54">
        <f>SUM(DR73*E73*F73*H73*K73*$DS$8)</f>
        <v>362963.32799999992</v>
      </c>
      <c r="DT73" s="53">
        <v>8</v>
      </c>
      <c r="DU73" s="54">
        <f>SUM(DT73*E73*F73*H73*L73*$DU$8)</f>
        <v>226724.992</v>
      </c>
      <c r="DV73" s="57">
        <v>36</v>
      </c>
      <c r="DW73" s="54">
        <f>SUM(DV73*E73*F73*H73*M73*$DW$8)</f>
        <v>1175818.176</v>
      </c>
      <c r="DX73" s="68"/>
      <c r="DY73" s="54">
        <f>SUM(DX73*E73*F73*H73*J73*$DY$8)</f>
        <v>0</v>
      </c>
      <c r="DZ73" s="53">
        <v>17</v>
      </c>
      <c r="EA73" s="59">
        <f>SUM(DZ73*E73*F73*H73*J73*$EA$8)</f>
        <v>302469.43999999994</v>
      </c>
      <c r="EB73" s="53">
        <v>108</v>
      </c>
      <c r="EC73" s="54">
        <f>SUM(EB73*E73*F73*H73*J73*$EC$8)</f>
        <v>1921570.5599999998</v>
      </c>
      <c r="ED73" s="53"/>
      <c r="EE73" s="54">
        <f>SUM(ED73*E73*F73*H73*J73*$EE$8)</f>
        <v>0</v>
      </c>
      <c r="EF73" s="53"/>
      <c r="EG73" s="54">
        <f>EF73*E73*F73*H73*J73*$EG$8</f>
        <v>0</v>
      </c>
      <c r="EH73" s="53"/>
      <c r="EI73" s="54">
        <f>EH73*E73*F73*H73*J73*$EI$8</f>
        <v>0</v>
      </c>
      <c r="EJ73" s="53"/>
      <c r="EK73" s="54"/>
      <c r="EL73" s="60">
        <f>SUM(N73,X73,P73,R73,Z73,T73,V73,AB73,AD73,AF73,AH73,AJ73,AP73,AR73,AT73,AN73,CJ73,CP73,CT73,BX73,BZ73,CZ73,DB73,DD73,DF73,DH73,DJ73,DL73,AV73,AL73,AX73,AZ73,BB73,BD73,BF73,BH73,BJ73,BL73,BN73,BP73,BR73,EB73,ED73,DX73,DZ73,BT73,BV73,CR73,CL73,CN73,CV73,CX73,CB73,CD73,CF73,CH73,DN73,DP73,DR73,DT73,DV73,EF73,EH73,EJ73)</f>
        <v>11020</v>
      </c>
      <c r="EM73" s="60">
        <f>SUM(O73,Y73,Q73,S73,AA73,U73,W73,AC73,AE73,AG73,AI73,AK73,AQ73,AS73,AU73,AO73,CK73,CQ73,CU73,BY73,CA73,DA73,DC73,DE73,DG73,DI73,DK73,DM73,AW73,AM73,AY73,BA73,BC73,BE73,BG73,BI73,BK73,BM73,BO73,BQ73,BS73,EC73,EE73,DY73,EA73,BU73,BW73,CS73,CM73,CO73,CW73,CY73,CC73,CE73,CG73,CI73,DO73,DQ73,DS73,DU73,DW73,EG73,EI73,EK73)</f>
        <v>217419100.28800002</v>
      </c>
      <c r="EN73" s="1">
        <f>EL73*H73</f>
        <v>11020</v>
      </c>
      <c r="EQ73" s="200"/>
      <c r="ER73" s="200"/>
      <c r="ES73" s="200"/>
      <c r="ET73" s="200"/>
      <c r="EU73" s="200"/>
      <c r="EV73" s="200"/>
      <c r="EW73" s="200"/>
      <c r="EX73" s="200"/>
      <c r="EY73" s="200"/>
      <c r="EZ73" s="200"/>
      <c r="FA73" s="200"/>
      <c r="FB73" s="200"/>
      <c r="FC73" s="200"/>
      <c r="FD73" s="200"/>
      <c r="FE73" s="200"/>
      <c r="FF73" s="200"/>
      <c r="FG73" s="200"/>
      <c r="FH73" s="200"/>
      <c r="FI73" s="200"/>
      <c r="FJ73" s="200"/>
      <c r="FK73" s="200"/>
      <c r="FL73" s="200"/>
      <c r="FM73" s="200"/>
      <c r="FN73" s="200"/>
      <c r="FO73" s="200"/>
      <c r="FP73" s="200"/>
      <c r="FQ73" s="200"/>
      <c r="FR73" s="200"/>
      <c r="FS73" s="200"/>
      <c r="FT73" s="200"/>
      <c r="FU73" s="200"/>
      <c r="FV73" s="200"/>
      <c r="FW73" s="200"/>
      <c r="FX73" s="200"/>
      <c r="FY73" s="200"/>
      <c r="FZ73" s="200"/>
      <c r="GA73" s="200"/>
      <c r="GB73" s="200"/>
      <c r="GC73" s="200"/>
      <c r="GD73" s="200"/>
      <c r="GE73" s="200"/>
      <c r="GF73" s="200"/>
      <c r="GG73" s="200"/>
      <c r="GH73" s="200"/>
      <c r="GI73" s="200"/>
      <c r="GJ73" s="200"/>
      <c r="GK73" s="200"/>
      <c r="GL73" s="200"/>
      <c r="GM73" s="200"/>
      <c r="GN73" s="200"/>
      <c r="GO73" s="200"/>
      <c r="GP73" s="200"/>
      <c r="GQ73" s="200"/>
      <c r="GR73" s="200"/>
      <c r="GS73" s="200"/>
      <c r="GT73" s="200"/>
      <c r="GU73" s="200"/>
      <c r="GV73" s="200"/>
      <c r="GW73" s="200"/>
      <c r="GX73" s="200"/>
      <c r="GY73" s="200"/>
      <c r="GZ73" s="200"/>
      <c r="HA73" s="200"/>
      <c r="HB73" s="200"/>
      <c r="HC73" s="200"/>
      <c r="HD73" s="200"/>
      <c r="HE73" s="200"/>
      <c r="HF73" s="200"/>
      <c r="HG73" s="200"/>
      <c r="HH73" s="200"/>
      <c r="HI73" s="200"/>
      <c r="HJ73" s="200"/>
      <c r="HK73" s="200"/>
      <c r="HL73" s="200"/>
      <c r="HM73" s="200"/>
      <c r="HN73" s="200"/>
      <c r="HO73" s="200"/>
      <c r="HP73" s="200"/>
      <c r="HQ73" s="200"/>
      <c r="HR73" s="200"/>
      <c r="HS73" s="200"/>
      <c r="HT73" s="200"/>
      <c r="HU73" s="200"/>
      <c r="HV73" s="200"/>
      <c r="HW73" s="200"/>
      <c r="HX73" s="200"/>
      <c r="HY73" s="200"/>
      <c r="HZ73" s="200"/>
      <c r="IA73" s="200"/>
      <c r="IB73" s="200"/>
      <c r="IC73" s="200"/>
      <c r="ID73" s="200"/>
      <c r="IE73" s="200"/>
      <c r="IF73" s="200"/>
      <c r="IG73" s="200"/>
      <c r="IH73" s="200"/>
      <c r="II73" s="200"/>
      <c r="IJ73" s="200"/>
      <c r="IK73" s="200"/>
      <c r="IL73" s="200"/>
      <c r="IM73" s="200"/>
      <c r="IN73" s="200"/>
      <c r="IO73" s="200"/>
      <c r="IP73" s="200"/>
      <c r="IQ73" s="200"/>
      <c r="IR73" s="200"/>
      <c r="IS73" s="200"/>
      <c r="IT73" s="200"/>
      <c r="IU73" s="200"/>
      <c r="IV73" s="200"/>
      <c r="IW73" s="200"/>
      <c r="IX73" s="200"/>
      <c r="IY73" s="200"/>
      <c r="IZ73" s="200"/>
      <c r="JA73" s="200"/>
      <c r="JB73" s="200"/>
      <c r="JC73" s="200"/>
      <c r="JD73" s="200"/>
      <c r="JE73" s="200"/>
    </row>
    <row r="74" spans="1:265" ht="30" x14ac:dyDescent="0.25">
      <c r="A74" s="44"/>
      <c r="B74" s="45">
        <v>44</v>
      </c>
      <c r="C74" s="46" t="s">
        <v>271</v>
      </c>
      <c r="D74" s="67" t="s">
        <v>272</v>
      </c>
      <c r="E74" s="48">
        <v>13520</v>
      </c>
      <c r="F74" s="49">
        <v>2.57</v>
      </c>
      <c r="G74" s="78"/>
      <c r="H74" s="48">
        <v>1</v>
      </c>
      <c r="I74" s="51"/>
      <c r="J74" s="48">
        <v>1.4</v>
      </c>
      <c r="K74" s="48">
        <v>1.68</v>
      </c>
      <c r="L74" s="48">
        <v>2.23</v>
      </c>
      <c r="M74" s="52">
        <v>2.57</v>
      </c>
      <c r="N74" s="53"/>
      <c r="O74" s="54">
        <f>N74*E74*F74*H74*J74*$O$8</f>
        <v>0</v>
      </c>
      <c r="P74" s="55"/>
      <c r="Q74" s="54">
        <f>P74*E74*F74*H74*J74*$Q$8</f>
        <v>0</v>
      </c>
      <c r="R74" s="53"/>
      <c r="S74" s="54">
        <f>R74*E74*F74*H74*J74*$S$8</f>
        <v>0</v>
      </c>
      <c r="T74" s="53"/>
      <c r="U74" s="54">
        <f>SUM(T74*E74*F74*H74*J74*$U$8)</f>
        <v>0</v>
      </c>
      <c r="V74" s="53"/>
      <c r="W74" s="53">
        <f>SUM(V74*E74*F74*H74*J74*$W$8)</f>
        <v>0</v>
      </c>
      <c r="X74" s="53"/>
      <c r="Y74" s="54">
        <f>SUM(X74*E74*F74*H74*J74*$Y$8)</f>
        <v>0</v>
      </c>
      <c r="Z74" s="53"/>
      <c r="AA74" s="54">
        <f>SUM(Z74*E74*F74*H74*J74*$AA$8)</f>
        <v>0</v>
      </c>
      <c r="AB74" s="53"/>
      <c r="AC74" s="54">
        <f>SUM(AB74*E74*F74*H74*J74*$AC$8)</f>
        <v>0</v>
      </c>
      <c r="AD74" s="53"/>
      <c r="AE74" s="54">
        <f>SUM(AD74*E74*F74*H74*K74*$AE$8)</f>
        <v>0</v>
      </c>
      <c r="AF74" s="53"/>
      <c r="AG74" s="54">
        <f>SUM(AF74*E74*F74*H74*K74*$AG$8)</f>
        <v>0</v>
      </c>
      <c r="AH74" s="53"/>
      <c r="AI74" s="54">
        <f>SUM(AH74*E74*F74*H74*J74*$AI$8)</f>
        <v>0</v>
      </c>
      <c r="AJ74" s="53"/>
      <c r="AK74" s="53">
        <f>SUM(AJ74*E74*F74*H74*J74*$AK$8)</f>
        <v>0</v>
      </c>
      <c r="AL74" s="53"/>
      <c r="AM74" s="54">
        <f>SUM(AL74*E74*F74*H74*J74*$AM$8)</f>
        <v>0</v>
      </c>
      <c r="AN74" s="53"/>
      <c r="AO74" s="54">
        <f>SUM(AN74*E74*F74*H74*J74*$AO$8)</f>
        <v>0</v>
      </c>
      <c r="AP74" s="53"/>
      <c r="AQ74" s="54">
        <f>SUM(E74*F74*H74*J74*AP74*$AQ$8)</f>
        <v>0</v>
      </c>
      <c r="AR74" s="53"/>
      <c r="AS74" s="54">
        <f>SUM(AR74*E74*F74*H74*J74*$AS$8)</f>
        <v>0</v>
      </c>
      <c r="AT74" s="53"/>
      <c r="AU74" s="54">
        <f>SUM(AT74*E74*F74*H74*J74*$AU$8)</f>
        <v>0</v>
      </c>
      <c r="AV74" s="53"/>
      <c r="AW74" s="54">
        <f>SUM(AV74*E74*F74*H74*J74*$AW$8)</f>
        <v>0</v>
      </c>
      <c r="AX74" s="53"/>
      <c r="AY74" s="54">
        <f>SUM(AX74*E74*F74*H74*J74*$AY$8)</f>
        <v>0</v>
      </c>
      <c r="AZ74" s="53"/>
      <c r="BA74" s="54">
        <f>SUM(AZ74*E74*F74*H74*J74*$BA$8)</f>
        <v>0</v>
      </c>
      <c r="BB74" s="53"/>
      <c r="BC74" s="54">
        <f>SUM(BB74*E74*F74*H74*J74*$BC$8)</f>
        <v>0</v>
      </c>
      <c r="BD74" s="53"/>
      <c r="BE74" s="54">
        <f>SUM(BD74*E74*F74*H74*J74*$BE$8)</f>
        <v>0</v>
      </c>
      <c r="BF74" s="53"/>
      <c r="BG74" s="54">
        <f>BF74*E74*F74*H74*J74*$BG$8</f>
        <v>0</v>
      </c>
      <c r="BH74" s="53"/>
      <c r="BI74" s="54">
        <f>BH74*E74*F74*H74*J74*$BI$8</f>
        <v>0</v>
      </c>
      <c r="BJ74" s="53"/>
      <c r="BK74" s="54">
        <f>BJ74*E74*F74*H74*J74*$BK$8</f>
        <v>0</v>
      </c>
      <c r="BL74" s="53"/>
      <c r="BM74" s="54">
        <f>SUM(BL74*E74*F74*H74*J74*$BM$8)</f>
        <v>0</v>
      </c>
      <c r="BN74" s="53"/>
      <c r="BO74" s="54">
        <f>SUM(BN74*E74*F74*H74*J74*$BO$8)</f>
        <v>0</v>
      </c>
      <c r="BP74" s="53"/>
      <c r="BQ74" s="54">
        <f>SUM(BP74*E74*F74*H74*J74*$BQ$8)</f>
        <v>0</v>
      </c>
      <c r="BR74" s="53"/>
      <c r="BS74" s="54">
        <f>SUM(BR74*E74*F74*H74*J74*$BS$8)</f>
        <v>0</v>
      </c>
      <c r="BT74" s="53"/>
      <c r="BU74" s="54">
        <f>SUM(BT74*E74*F74*H74*J74*$BU$8)</f>
        <v>0</v>
      </c>
      <c r="BV74" s="53"/>
      <c r="BW74" s="54">
        <f>BV74*E74*F74*H74*J74*$BW$8</f>
        <v>0</v>
      </c>
      <c r="BX74" s="53"/>
      <c r="BY74" s="54">
        <f>SUM(BX74*E74*F74*H74*J74*$BY$8)</f>
        <v>0</v>
      </c>
      <c r="BZ74" s="53"/>
      <c r="CA74" s="54">
        <f>SUM(BZ74*E74*F74*H74*J74*$CA$8)</f>
        <v>0</v>
      </c>
      <c r="CB74" s="53"/>
      <c r="CC74" s="54">
        <f>SUM(CB74*E74*F74*H74*J74*$CC$8)</f>
        <v>0</v>
      </c>
      <c r="CD74" s="53"/>
      <c r="CE74" s="54">
        <f>SUM(CD74*E74*F74*H74*J74*$CE$8)</f>
        <v>0</v>
      </c>
      <c r="CF74" s="53"/>
      <c r="CG74" s="54">
        <f>CF74*E74*F74*H74*J74*$CG$8</f>
        <v>0</v>
      </c>
      <c r="CH74" s="53"/>
      <c r="CI74" s="54">
        <f>SUM(CH74*E74*F74*H74*J74*$CI$8)</f>
        <v>0</v>
      </c>
      <c r="CJ74" s="53"/>
      <c r="CK74" s="54">
        <f>SUM(CJ74*E74*F74*H74*K74*$CK$8)</f>
        <v>0</v>
      </c>
      <c r="CL74" s="53"/>
      <c r="CM74" s="54">
        <f>SUM(CL74*E74*F74*H74*K74*$CM$8)</f>
        <v>0</v>
      </c>
      <c r="CN74" s="53"/>
      <c r="CO74" s="54">
        <f>SUM(CN74*E74*F74*H74*K74*$CO$8)</f>
        <v>0</v>
      </c>
      <c r="CP74" s="53"/>
      <c r="CQ74" s="54">
        <f>SUM(CP74*E74*F74*H74*K74*$CQ$8)</f>
        <v>0</v>
      </c>
      <c r="CR74" s="53"/>
      <c r="CS74" s="54">
        <f>SUM(CR74*E74*F74*H74*K74*$CS$8)</f>
        <v>0</v>
      </c>
      <c r="CT74" s="53"/>
      <c r="CU74" s="54">
        <f>SUM(CT74*E74*F74*H74*K74*$CU$8)</f>
        <v>0</v>
      </c>
      <c r="CV74" s="53"/>
      <c r="CW74" s="54">
        <f>SUM(CV74*E74*F74*H74*K74*$CW$8)</f>
        <v>0</v>
      </c>
      <c r="CX74" s="53"/>
      <c r="CY74" s="54">
        <f>SUM(CX74*E74*F74*H74*K74*$CY$8)</f>
        <v>0</v>
      </c>
      <c r="CZ74" s="53"/>
      <c r="DA74" s="54">
        <f>SUM(CZ74*E74*F74*H74*K74*$DA$8)</f>
        <v>0</v>
      </c>
      <c r="DB74" s="53"/>
      <c r="DC74" s="54">
        <f>SUM(DB74*E74*F74*H74*K74*$DC$8)</f>
        <v>0</v>
      </c>
      <c r="DD74" s="53"/>
      <c r="DE74" s="54">
        <f>SUM(DD74*E74*F74*H74*K74*$DE$8)</f>
        <v>0</v>
      </c>
      <c r="DF74" s="53"/>
      <c r="DG74" s="54">
        <f>SUM(DF74*E74*F74*H74*K74*$DG$8)</f>
        <v>0</v>
      </c>
      <c r="DH74" s="53"/>
      <c r="DI74" s="54">
        <f>SUM(DH74*E74*F74*H74*K74*$DI$8)</f>
        <v>0</v>
      </c>
      <c r="DJ74" s="53"/>
      <c r="DK74" s="54">
        <f>SUM(DJ74*E74*F74*H74*K74*$DK$8)</f>
        <v>0</v>
      </c>
      <c r="DL74" s="53">
        <v>0</v>
      </c>
      <c r="DM74" s="54">
        <f>SUM(DL74*E74*F74*H74*K74*$DM$8)</f>
        <v>0</v>
      </c>
      <c r="DN74" s="53"/>
      <c r="DO74" s="54">
        <f>DN74*E74*F74*H74*K74*$DO$8</f>
        <v>0</v>
      </c>
      <c r="DP74" s="53"/>
      <c r="DQ74" s="54">
        <f>SUM(DP74*E74*F74*H74*K74*$DQ$8)</f>
        <v>0</v>
      </c>
      <c r="DR74" s="53"/>
      <c r="DS74" s="54">
        <f>SUM(DR74*E74*F74*H74*K74*$DS$8)</f>
        <v>0</v>
      </c>
      <c r="DT74" s="53"/>
      <c r="DU74" s="54">
        <f>SUM(DT74*E74*F74*H74*L74*$DU$8)</f>
        <v>0</v>
      </c>
      <c r="DV74" s="57"/>
      <c r="DW74" s="54">
        <f>SUM(DV74*E74*F74*H74*M74*$DW$8)</f>
        <v>0</v>
      </c>
      <c r="DX74" s="53"/>
      <c r="DY74" s="54">
        <f>SUM(DX74*E74*F74*H74*J74*$DY$8)</f>
        <v>0</v>
      </c>
      <c r="DZ74" s="53"/>
      <c r="EA74" s="59">
        <f>SUM(DZ74*E74*F74*H74*J74*$EA$8)</f>
        <v>0</v>
      </c>
      <c r="EB74" s="53"/>
      <c r="EC74" s="54">
        <f>SUM(EB74*E74*F74*H74*J74*$EC$8)</f>
        <v>0</v>
      </c>
      <c r="ED74" s="53"/>
      <c r="EE74" s="54">
        <f>SUM(ED74*E74*F74*H74*J74*$EE$8)</f>
        <v>0</v>
      </c>
      <c r="EF74" s="53"/>
      <c r="EG74" s="54">
        <f>EF74*E74*F74*H74*J74*$EG$8</f>
        <v>0</v>
      </c>
      <c r="EH74" s="53"/>
      <c r="EI74" s="54">
        <f>EH74*E74*F74*H74*J74*$EI$8</f>
        <v>0</v>
      </c>
      <c r="EJ74" s="53"/>
      <c r="EK74" s="54"/>
      <c r="EL74" s="60">
        <f>SUM(N74,X74,P74,R74,Z74,T74,V74,AB74,AD74,AF74,AH74,AJ74,AP74,AR74,AT74,AN74,CJ74,CP74,CT74,BX74,BZ74,CZ74,DB74,DD74,DF74,DH74,DJ74,DL74,AV74,AL74,AX74,AZ74,BB74,BD74,BF74,BH74,BJ74,BL74,BN74,BP74,BR74,EB74,ED74,DX74,DZ74,BT74,BV74,CR74,CL74,CN74,CV74,CX74,CB74,CD74,CF74,CH74,DN74,DP74,DR74,DT74,DV74,EF74,EH74,EJ74)</f>
        <v>0</v>
      </c>
      <c r="EM74" s="60">
        <f>SUM(O74,Y74,Q74,S74,AA74,U74,W74,AC74,AE74,AG74,AI74,AK74,AQ74,AS74,AU74,AO74,CK74,CQ74,CU74,BY74,CA74,DA74,DC74,DE74,DG74,DI74,DK74,DM74,AW74,AM74,AY74,BA74,BC74,BE74,BG74,BI74,BK74,BM74,BO74,BQ74,BS74,EC74,EE74,DY74,EA74,BU74,BW74,CS74,CM74,CO74,CW74,CY74,CC74,CE74,CG74,CI74,DO74,DQ74,DS74,DU74,DW74,EG74,EI74,EK74)</f>
        <v>0</v>
      </c>
      <c r="EN74" s="1">
        <f>EL74*H74</f>
        <v>0</v>
      </c>
    </row>
    <row r="75" spans="1:265" s="80" customFormat="1" x14ac:dyDescent="0.25">
      <c r="A75" s="91">
        <v>17</v>
      </c>
      <c r="B75" s="92"/>
      <c r="C75" s="72"/>
      <c r="D75" s="34" t="s">
        <v>273</v>
      </c>
      <c r="E75" s="48">
        <v>13520</v>
      </c>
      <c r="F75" s="85">
        <v>1.87</v>
      </c>
      <c r="G75" s="113"/>
      <c r="H75" s="93">
        <v>1</v>
      </c>
      <c r="I75" s="75"/>
      <c r="J75" s="93">
        <v>1.4</v>
      </c>
      <c r="K75" s="93">
        <v>1.68</v>
      </c>
      <c r="L75" s="93">
        <v>2.23</v>
      </c>
      <c r="M75" s="108">
        <v>2.57</v>
      </c>
      <c r="N75" s="43">
        <f>N76</f>
        <v>0</v>
      </c>
      <c r="O75" s="43">
        <f t="shared" ref="O75:BZ75" si="102">O76</f>
        <v>0</v>
      </c>
      <c r="P75" s="43">
        <f t="shared" si="102"/>
        <v>0</v>
      </c>
      <c r="Q75" s="43">
        <f t="shared" si="102"/>
        <v>0</v>
      </c>
      <c r="R75" s="43">
        <f t="shared" si="102"/>
        <v>0</v>
      </c>
      <c r="S75" s="43">
        <f t="shared" si="102"/>
        <v>0</v>
      </c>
      <c r="T75" s="43">
        <f t="shared" si="102"/>
        <v>0</v>
      </c>
      <c r="U75" s="43">
        <f t="shared" si="102"/>
        <v>0</v>
      </c>
      <c r="V75" s="43">
        <f t="shared" si="102"/>
        <v>0</v>
      </c>
      <c r="W75" s="43">
        <f t="shared" si="102"/>
        <v>0</v>
      </c>
      <c r="X75" s="43">
        <f t="shared" si="102"/>
        <v>0</v>
      </c>
      <c r="Y75" s="43">
        <f t="shared" si="102"/>
        <v>0</v>
      </c>
      <c r="Z75" s="43">
        <f t="shared" si="102"/>
        <v>0</v>
      </c>
      <c r="AA75" s="43">
        <f t="shared" si="102"/>
        <v>0</v>
      </c>
      <c r="AB75" s="43">
        <f t="shared" si="102"/>
        <v>0</v>
      </c>
      <c r="AC75" s="43">
        <f t="shared" si="102"/>
        <v>0</v>
      </c>
      <c r="AD75" s="43">
        <f t="shared" si="102"/>
        <v>0</v>
      </c>
      <c r="AE75" s="43">
        <f t="shared" si="102"/>
        <v>0</v>
      </c>
      <c r="AF75" s="43">
        <f t="shared" si="102"/>
        <v>0</v>
      </c>
      <c r="AG75" s="43">
        <f t="shared" si="102"/>
        <v>0</v>
      </c>
      <c r="AH75" s="43">
        <f t="shared" si="102"/>
        <v>0</v>
      </c>
      <c r="AI75" s="43">
        <f t="shared" si="102"/>
        <v>0</v>
      </c>
      <c r="AJ75" s="43">
        <f t="shared" si="102"/>
        <v>0</v>
      </c>
      <c r="AK75" s="43">
        <f t="shared" si="102"/>
        <v>0</v>
      </c>
      <c r="AL75" s="43">
        <f t="shared" si="102"/>
        <v>0</v>
      </c>
      <c r="AM75" s="43">
        <f t="shared" si="102"/>
        <v>0</v>
      </c>
      <c r="AN75" s="43">
        <f t="shared" si="102"/>
        <v>0</v>
      </c>
      <c r="AO75" s="43">
        <f t="shared" si="102"/>
        <v>0</v>
      </c>
      <c r="AP75" s="43">
        <f t="shared" si="102"/>
        <v>0</v>
      </c>
      <c r="AQ75" s="43">
        <f t="shared" si="102"/>
        <v>0</v>
      </c>
      <c r="AR75" s="43">
        <f t="shared" si="102"/>
        <v>0</v>
      </c>
      <c r="AS75" s="43">
        <f t="shared" si="102"/>
        <v>0</v>
      </c>
      <c r="AT75" s="43">
        <f t="shared" si="102"/>
        <v>0</v>
      </c>
      <c r="AU75" s="43">
        <f t="shared" si="102"/>
        <v>0</v>
      </c>
      <c r="AV75" s="43">
        <f t="shared" si="102"/>
        <v>0</v>
      </c>
      <c r="AW75" s="43">
        <f t="shared" si="102"/>
        <v>0</v>
      </c>
      <c r="AX75" s="43">
        <f t="shared" si="102"/>
        <v>0</v>
      </c>
      <c r="AY75" s="43">
        <f t="shared" si="102"/>
        <v>0</v>
      </c>
      <c r="AZ75" s="43">
        <f t="shared" si="102"/>
        <v>0</v>
      </c>
      <c r="BA75" s="43">
        <f t="shared" si="102"/>
        <v>0</v>
      </c>
      <c r="BB75" s="43">
        <f t="shared" si="102"/>
        <v>0</v>
      </c>
      <c r="BC75" s="43">
        <f t="shared" si="102"/>
        <v>0</v>
      </c>
      <c r="BD75" s="43">
        <f t="shared" si="102"/>
        <v>0</v>
      </c>
      <c r="BE75" s="43">
        <f t="shared" si="102"/>
        <v>0</v>
      </c>
      <c r="BF75" s="43">
        <f t="shared" si="102"/>
        <v>0</v>
      </c>
      <c r="BG75" s="43">
        <f t="shared" si="102"/>
        <v>0</v>
      </c>
      <c r="BH75" s="43">
        <f t="shared" si="102"/>
        <v>0</v>
      </c>
      <c r="BI75" s="43">
        <f t="shared" si="102"/>
        <v>0</v>
      </c>
      <c r="BJ75" s="43">
        <f t="shared" si="102"/>
        <v>0</v>
      </c>
      <c r="BK75" s="43">
        <f t="shared" si="102"/>
        <v>0</v>
      </c>
      <c r="BL75" s="43">
        <f t="shared" si="102"/>
        <v>0</v>
      </c>
      <c r="BM75" s="43">
        <f t="shared" si="102"/>
        <v>0</v>
      </c>
      <c r="BN75" s="43">
        <f t="shared" si="102"/>
        <v>10</v>
      </c>
      <c r="BO75" s="43">
        <f t="shared" si="102"/>
        <v>338811.19999999995</v>
      </c>
      <c r="BP75" s="43">
        <f t="shared" si="102"/>
        <v>0</v>
      </c>
      <c r="BQ75" s="43">
        <f t="shared" si="102"/>
        <v>0</v>
      </c>
      <c r="BR75" s="43">
        <f t="shared" si="102"/>
        <v>0</v>
      </c>
      <c r="BS75" s="43">
        <f t="shared" si="102"/>
        <v>0</v>
      </c>
      <c r="BT75" s="43">
        <f t="shared" si="102"/>
        <v>0</v>
      </c>
      <c r="BU75" s="43">
        <f t="shared" si="102"/>
        <v>0</v>
      </c>
      <c r="BV75" s="43">
        <f t="shared" si="102"/>
        <v>0</v>
      </c>
      <c r="BW75" s="43">
        <f t="shared" si="102"/>
        <v>0</v>
      </c>
      <c r="BX75" s="43">
        <f t="shared" si="102"/>
        <v>0</v>
      </c>
      <c r="BY75" s="43">
        <f t="shared" si="102"/>
        <v>0</v>
      </c>
      <c r="BZ75" s="43">
        <f t="shared" si="102"/>
        <v>0</v>
      </c>
      <c r="CA75" s="43">
        <f t="shared" ref="CA75:EM75" si="103">CA76</f>
        <v>0</v>
      </c>
      <c r="CB75" s="43">
        <f t="shared" si="103"/>
        <v>0</v>
      </c>
      <c r="CC75" s="43">
        <f t="shared" si="103"/>
        <v>0</v>
      </c>
      <c r="CD75" s="43">
        <f t="shared" si="103"/>
        <v>0</v>
      </c>
      <c r="CE75" s="43">
        <f t="shared" si="103"/>
        <v>0</v>
      </c>
      <c r="CF75" s="43">
        <f t="shared" si="103"/>
        <v>0</v>
      </c>
      <c r="CG75" s="43">
        <f t="shared" si="103"/>
        <v>0</v>
      </c>
      <c r="CH75" s="43">
        <f t="shared" si="103"/>
        <v>0</v>
      </c>
      <c r="CI75" s="43">
        <f t="shared" si="103"/>
        <v>0</v>
      </c>
      <c r="CJ75" s="43">
        <f t="shared" si="103"/>
        <v>0</v>
      </c>
      <c r="CK75" s="43">
        <f t="shared" si="103"/>
        <v>0</v>
      </c>
      <c r="CL75" s="43">
        <f t="shared" si="103"/>
        <v>0</v>
      </c>
      <c r="CM75" s="43">
        <f t="shared" si="103"/>
        <v>0</v>
      </c>
      <c r="CN75" s="43">
        <f t="shared" si="103"/>
        <v>0</v>
      </c>
      <c r="CO75" s="43">
        <f t="shared" si="103"/>
        <v>0</v>
      </c>
      <c r="CP75" s="43">
        <f t="shared" si="103"/>
        <v>0</v>
      </c>
      <c r="CQ75" s="43">
        <f t="shared" si="103"/>
        <v>0</v>
      </c>
      <c r="CR75" s="43">
        <f t="shared" si="103"/>
        <v>0</v>
      </c>
      <c r="CS75" s="43">
        <f t="shared" si="103"/>
        <v>0</v>
      </c>
      <c r="CT75" s="43">
        <f t="shared" si="103"/>
        <v>0</v>
      </c>
      <c r="CU75" s="43">
        <f t="shared" si="103"/>
        <v>0</v>
      </c>
      <c r="CV75" s="43">
        <f t="shared" si="103"/>
        <v>0</v>
      </c>
      <c r="CW75" s="43">
        <f t="shared" si="103"/>
        <v>0</v>
      </c>
      <c r="CX75" s="43">
        <f t="shared" si="103"/>
        <v>0</v>
      </c>
      <c r="CY75" s="43">
        <f t="shared" si="103"/>
        <v>0</v>
      </c>
      <c r="CZ75" s="43">
        <f t="shared" si="103"/>
        <v>0</v>
      </c>
      <c r="DA75" s="43">
        <f t="shared" si="103"/>
        <v>0</v>
      </c>
      <c r="DB75" s="43">
        <f t="shared" si="103"/>
        <v>0</v>
      </c>
      <c r="DC75" s="43">
        <f t="shared" si="103"/>
        <v>0</v>
      </c>
      <c r="DD75" s="43">
        <f t="shared" si="103"/>
        <v>0</v>
      </c>
      <c r="DE75" s="43">
        <f t="shared" si="103"/>
        <v>0</v>
      </c>
      <c r="DF75" s="43">
        <f t="shared" si="103"/>
        <v>0</v>
      </c>
      <c r="DG75" s="43">
        <f t="shared" si="103"/>
        <v>0</v>
      </c>
      <c r="DH75" s="43">
        <f t="shared" si="103"/>
        <v>0</v>
      </c>
      <c r="DI75" s="43">
        <f t="shared" si="103"/>
        <v>0</v>
      </c>
      <c r="DJ75" s="43">
        <f t="shared" si="103"/>
        <v>0</v>
      </c>
      <c r="DK75" s="43">
        <f t="shared" si="103"/>
        <v>0</v>
      </c>
      <c r="DL75" s="43">
        <f t="shared" si="103"/>
        <v>0</v>
      </c>
      <c r="DM75" s="43">
        <f t="shared" si="103"/>
        <v>0</v>
      </c>
      <c r="DN75" s="43">
        <f t="shared" si="103"/>
        <v>0</v>
      </c>
      <c r="DO75" s="43">
        <f t="shared" si="103"/>
        <v>0</v>
      </c>
      <c r="DP75" s="43">
        <f t="shared" si="103"/>
        <v>0</v>
      </c>
      <c r="DQ75" s="43">
        <f t="shared" si="103"/>
        <v>0</v>
      </c>
      <c r="DR75" s="43">
        <f t="shared" si="103"/>
        <v>0</v>
      </c>
      <c r="DS75" s="43">
        <f t="shared" si="103"/>
        <v>0</v>
      </c>
      <c r="DT75" s="43">
        <f t="shared" si="103"/>
        <v>0</v>
      </c>
      <c r="DU75" s="43">
        <f t="shared" si="103"/>
        <v>0</v>
      </c>
      <c r="DV75" s="43">
        <f t="shared" si="103"/>
        <v>0</v>
      </c>
      <c r="DW75" s="43">
        <f t="shared" si="103"/>
        <v>0</v>
      </c>
      <c r="DX75" s="43">
        <f t="shared" si="103"/>
        <v>0</v>
      </c>
      <c r="DY75" s="43">
        <f t="shared" si="103"/>
        <v>0</v>
      </c>
      <c r="DZ75" s="43">
        <f t="shared" si="103"/>
        <v>0</v>
      </c>
      <c r="EA75" s="43">
        <f t="shared" si="103"/>
        <v>0</v>
      </c>
      <c r="EB75" s="43">
        <f t="shared" si="103"/>
        <v>0</v>
      </c>
      <c r="EC75" s="43">
        <f t="shared" si="103"/>
        <v>0</v>
      </c>
      <c r="ED75" s="43">
        <f t="shared" si="103"/>
        <v>0</v>
      </c>
      <c r="EE75" s="43">
        <f t="shared" si="103"/>
        <v>0</v>
      </c>
      <c r="EF75" s="43">
        <f t="shared" si="103"/>
        <v>0</v>
      </c>
      <c r="EG75" s="43">
        <f t="shared" si="103"/>
        <v>0</v>
      </c>
      <c r="EH75" s="43">
        <f t="shared" si="103"/>
        <v>0</v>
      </c>
      <c r="EI75" s="43">
        <f t="shared" si="103"/>
        <v>0</v>
      </c>
      <c r="EJ75" s="43"/>
      <c r="EK75" s="43"/>
      <c r="EL75" s="43">
        <f t="shared" si="103"/>
        <v>10</v>
      </c>
      <c r="EM75" s="43">
        <f t="shared" si="103"/>
        <v>338811.19999999995</v>
      </c>
      <c r="EN75" s="42">
        <f>EM75/EL75</f>
        <v>33881.119999999995</v>
      </c>
      <c r="EQ75" s="200"/>
      <c r="ER75" s="200"/>
      <c r="ES75" s="200"/>
      <c r="ET75" s="200"/>
      <c r="EU75" s="200"/>
      <c r="EV75" s="200"/>
      <c r="EW75" s="200"/>
      <c r="EX75" s="200"/>
      <c r="EY75" s="200"/>
      <c r="EZ75" s="200"/>
      <c r="FA75" s="200"/>
      <c r="FB75" s="200"/>
      <c r="FC75" s="200"/>
      <c r="FD75" s="200"/>
      <c r="FE75" s="200"/>
      <c r="FF75" s="200"/>
      <c r="FG75" s="200"/>
      <c r="FH75" s="200"/>
      <c r="FI75" s="200"/>
      <c r="FJ75" s="200"/>
      <c r="FK75" s="200"/>
      <c r="FL75" s="200"/>
      <c r="FM75" s="200"/>
      <c r="FN75" s="200"/>
      <c r="FO75" s="200"/>
      <c r="FP75" s="200"/>
      <c r="FQ75" s="200"/>
      <c r="FR75" s="200"/>
      <c r="FS75" s="200"/>
      <c r="FT75" s="200"/>
      <c r="FU75" s="200"/>
      <c r="FV75" s="200"/>
      <c r="FW75" s="200"/>
      <c r="FX75" s="200"/>
      <c r="FY75" s="200"/>
      <c r="FZ75" s="200"/>
      <c r="GA75" s="200"/>
      <c r="GB75" s="200"/>
      <c r="GC75" s="200"/>
      <c r="GD75" s="200"/>
      <c r="GE75" s="200"/>
      <c r="GF75" s="200"/>
      <c r="GG75" s="200"/>
      <c r="GH75" s="200"/>
      <c r="GI75" s="200"/>
      <c r="GJ75" s="200"/>
      <c r="GK75" s="200"/>
      <c r="GL75" s="200"/>
      <c r="GM75" s="200"/>
      <c r="GN75" s="200"/>
      <c r="GO75" s="200"/>
      <c r="GP75" s="200"/>
      <c r="GQ75" s="200"/>
      <c r="GR75" s="200"/>
      <c r="GS75" s="200"/>
      <c r="GT75" s="200"/>
      <c r="GU75" s="200"/>
      <c r="GV75" s="200"/>
      <c r="GW75" s="200"/>
      <c r="GX75" s="200"/>
      <c r="GY75" s="200"/>
      <c r="GZ75" s="200"/>
      <c r="HA75" s="200"/>
      <c r="HB75" s="200"/>
      <c r="HC75" s="200"/>
      <c r="HD75" s="200"/>
      <c r="HE75" s="200"/>
      <c r="HF75" s="200"/>
      <c r="HG75" s="200"/>
      <c r="HH75" s="200"/>
      <c r="HI75" s="200"/>
      <c r="HJ75" s="200"/>
      <c r="HK75" s="200"/>
      <c r="HL75" s="200"/>
      <c r="HM75" s="200"/>
      <c r="HN75" s="200"/>
      <c r="HO75" s="200"/>
      <c r="HP75" s="200"/>
      <c r="HQ75" s="200"/>
      <c r="HR75" s="200"/>
      <c r="HS75" s="200"/>
      <c r="HT75" s="200"/>
      <c r="HU75" s="200"/>
      <c r="HV75" s="200"/>
      <c r="HW75" s="200"/>
      <c r="HX75" s="200"/>
      <c r="HY75" s="200"/>
      <c r="HZ75" s="200"/>
      <c r="IA75" s="200"/>
      <c r="IB75" s="200"/>
      <c r="IC75" s="200"/>
      <c r="ID75" s="200"/>
      <c r="IE75" s="200"/>
      <c r="IF75" s="200"/>
      <c r="IG75" s="200"/>
      <c r="IH75" s="200"/>
      <c r="II75" s="200"/>
      <c r="IJ75" s="200"/>
      <c r="IK75" s="200"/>
      <c r="IL75" s="200"/>
      <c r="IM75" s="200"/>
      <c r="IN75" s="200"/>
      <c r="IO75" s="200"/>
      <c r="IP75" s="200"/>
      <c r="IQ75" s="200"/>
      <c r="IR75" s="200"/>
      <c r="IS75" s="200"/>
      <c r="IT75" s="200"/>
      <c r="IU75" s="200"/>
      <c r="IV75" s="200"/>
      <c r="IW75" s="200"/>
      <c r="IX75" s="200"/>
      <c r="IY75" s="200"/>
      <c r="IZ75" s="200"/>
      <c r="JA75" s="200"/>
      <c r="JB75" s="200"/>
      <c r="JC75" s="200"/>
      <c r="JD75" s="200"/>
      <c r="JE75" s="200"/>
    </row>
    <row r="76" spans="1:265" ht="30" x14ac:dyDescent="0.25">
      <c r="A76" s="44"/>
      <c r="B76" s="45">
        <v>45</v>
      </c>
      <c r="C76" s="46" t="s">
        <v>274</v>
      </c>
      <c r="D76" s="47" t="s">
        <v>275</v>
      </c>
      <c r="E76" s="48">
        <v>13520</v>
      </c>
      <c r="F76" s="49">
        <v>1.79</v>
      </c>
      <c r="G76" s="78"/>
      <c r="H76" s="48">
        <v>1</v>
      </c>
      <c r="I76" s="51"/>
      <c r="J76" s="48">
        <v>1.4</v>
      </c>
      <c r="K76" s="48">
        <v>1.68</v>
      </c>
      <c r="L76" s="48">
        <v>2.23</v>
      </c>
      <c r="M76" s="52">
        <v>2.57</v>
      </c>
      <c r="N76" s="53"/>
      <c r="O76" s="54">
        <f>N76*E76*F76*H76*J76*$O$8</f>
        <v>0</v>
      </c>
      <c r="P76" s="55"/>
      <c r="Q76" s="54">
        <f>P76*E76*F76*H76*J76*$Q$8</f>
        <v>0</v>
      </c>
      <c r="R76" s="53"/>
      <c r="S76" s="54">
        <f>R76*E76*F76*H76*J76*$S$8</f>
        <v>0</v>
      </c>
      <c r="T76" s="53"/>
      <c r="U76" s="54">
        <f>SUM(T76*E76*F76*H76*J76*$U$8)</f>
        <v>0</v>
      </c>
      <c r="V76" s="53"/>
      <c r="W76" s="53">
        <f>SUM(V76*E76*F76*H76*J76*$W$8)</f>
        <v>0</v>
      </c>
      <c r="X76" s="53"/>
      <c r="Y76" s="54">
        <f>SUM(X76*E76*F76*H76*J76*$Y$8)</f>
        <v>0</v>
      </c>
      <c r="Z76" s="53"/>
      <c r="AA76" s="54">
        <f>SUM(Z76*E76*F76*H76*J76*$AA$8)</f>
        <v>0</v>
      </c>
      <c r="AB76" s="53"/>
      <c r="AC76" s="54">
        <f>SUM(AB76*E76*F76*H76*J76*$AC$8)</f>
        <v>0</v>
      </c>
      <c r="AD76" s="53"/>
      <c r="AE76" s="54">
        <f>SUM(AD76*E76*F76*H76*K76*$AE$8)</f>
        <v>0</v>
      </c>
      <c r="AF76" s="53"/>
      <c r="AG76" s="54">
        <f>SUM(AF76*E76*F76*H76*K76*$AG$8)</f>
        <v>0</v>
      </c>
      <c r="AH76" s="53"/>
      <c r="AI76" s="54">
        <f>SUM(AH76*E76*F76*H76*J76*$AI$8)</f>
        <v>0</v>
      </c>
      <c r="AJ76" s="53"/>
      <c r="AK76" s="53">
        <f>SUM(AJ76*E76*F76*H76*J76*$AK$8)</f>
        <v>0</v>
      </c>
      <c r="AL76" s="53"/>
      <c r="AM76" s="54">
        <f>SUM(AL76*E76*F76*H76*J76*$AM$8)</f>
        <v>0</v>
      </c>
      <c r="AN76" s="53"/>
      <c r="AO76" s="54">
        <f>SUM(AN76*E76*F76*H76*J76*$AO$8)</f>
        <v>0</v>
      </c>
      <c r="AP76" s="53"/>
      <c r="AQ76" s="54">
        <f>SUM(E76*F76*H76*J76*AP76*$AQ$8)</f>
        <v>0</v>
      </c>
      <c r="AR76" s="53"/>
      <c r="AS76" s="54">
        <f>SUM(AR76*E76*F76*H76*J76*$AS$8)</f>
        <v>0</v>
      </c>
      <c r="AT76" s="53"/>
      <c r="AU76" s="54">
        <f>SUM(AT76*E76*F76*H76*J76*$AU$8)</f>
        <v>0</v>
      </c>
      <c r="AV76" s="53"/>
      <c r="AW76" s="54">
        <f>SUM(AV76*E76*F76*H76*J76*$AW$8)</f>
        <v>0</v>
      </c>
      <c r="AX76" s="53"/>
      <c r="AY76" s="54">
        <f>SUM(AX76*E76*F76*H76*J76*$AY$8)</f>
        <v>0</v>
      </c>
      <c r="AZ76" s="53"/>
      <c r="BA76" s="54">
        <f>SUM(AZ76*E76*F76*H76*J76*$BA$8)</f>
        <v>0</v>
      </c>
      <c r="BB76" s="53"/>
      <c r="BC76" s="54">
        <f>SUM(BB76*E76*F76*H76*J76*$BC$8)</f>
        <v>0</v>
      </c>
      <c r="BD76" s="53"/>
      <c r="BE76" s="54">
        <f>SUM(BD76*E76*F76*H76*J76*$BE$8)</f>
        <v>0</v>
      </c>
      <c r="BF76" s="53"/>
      <c r="BG76" s="54">
        <f>BF76*E76*F76*H76*J76*$BG$8</f>
        <v>0</v>
      </c>
      <c r="BH76" s="53"/>
      <c r="BI76" s="54">
        <f>BH76*E76*F76*H76*J76*$BI$8</f>
        <v>0</v>
      </c>
      <c r="BJ76" s="53"/>
      <c r="BK76" s="54">
        <f>BJ76*E76*F76*H76*J76*$BK$8</f>
        <v>0</v>
      </c>
      <c r="BL76" s="53"/>
      <c r="BM76" s="54">
        <f>SUM(BL76*E76*F76*H76*J76*$BM$8)</f>
        <v>0</v>
      </c>
      <c r="BN76" s="53">
        <v>10</v>
      </c>
      <c r="BO76" s="54">
        <f>SUM(BN76*E76*F76*H76*J76*$BO$8)</f>
        <v>338811.19999999995</v>
      </c>
      <c r="BP76" s="53"/>
      <c r="BQ76" s="54">
        <f>SUM(BP76*E76*F76*H76*J76*$BQ$8)</f>
        <v>0</v>
      </c>
      <c r="BR76" s="53"/>
      <c r="BS76" s="54">
        <f>SUM(BR76*E76*F76*H76*J76*$BS$8)</f>
        <v>0</v>
      </c>
      <c r="BT76" s="53"/>
      <c r="BU76" s="54">
        <f>SUM(BT76*E76*F76*H76*J76*$BU$8)</f>
        <v>0</v>
      </c>
      <c r="BV76" s="53"/>
      <c r="BW76" s="54">
        <f>BV76*E76*F76*H76*J76*$BW$8</f>
        <v>0</v>
      </c>
      <c r="BX76" s="53"/>
      <c r="BY76" s="54">
        <f>SUM(BX76*E76*F76*H76*J76*$BY$8)</f>
        <v>0</v>
      </c>
      <c r="BZ76" s="53"/>
      <c r="CA76" s="54">
        <f>SUM(BZ76*E76*F76*H76*J76*$CA$8)</f>
        <v>0</v>
      </c>
      <c r="CB76" s="53"/>
      <c r="CC76" s="54">
        <f>SUM(CB76*E76*F76*H76*J76*$CC$8)</f>
        <v>0</v>
      </c>
      <c r="CD76" s="53"/>
      <c r="CE76" s="54">
        <f>SUM(CD76*E76*F76*H76*J76*$CE$8)</f>
        <v>0</v>
      </c>
      <c r="CF76" s="53"/>
      <c r="CG76" s="54">
        <f>CF76*E76*F76*H76*J76*$CG$8</f>
        <v>0</v>
      </c>
      <c r="CH76" s="53"/>
      <c r="CI76" s="54">
        <f>SUM(CH76*E76*F76*H76*J76*$CI$8)</f>
        <v>0</v>
      </c>
      <c r="CJ76" s="53"/>
      <c r="CK76" s="54">
        <f>SUM(CJ76*E76*F76*H76*K76*$CK$8)</f>
        <v>0</v>
      </c>
      <c r="CL76" s="53"/>
      <c r="CM76" s="54">
        <f>SUM(CL76*E76*F76*H76*K76*$CM$8)</f>
        <v>0</v>
      </c>
      <c r="CN76" s="53"/>
      <c r="CO76" s="54">
        <f>SUM(CN76*E76*F76*H76*K76*$CO$8)</f>
        <v>0</v>
      </c>
      <c r="CP76" s="53"/>
      <c r="CQ76" s="54">
        <f>SUM(CP76*E76*F76*H76*K76*$CQ$8)</f>
        <v>0</v>
      </c>
      <c r="CR76" s="53"/>
      <c r="CS76" s="54">
        <f>SUM(CR76*E76*F76*H76*K76*$CS$8)</f>
        <v>0</v>
      </c>
      <c r="CT76" s="53"/>
      <c r="CU76" s="54">
        <f>SUM(CT76*E76*F76*H76*K76*$CU$8)</f>
        <v>0</v>
      </c>
      <c r="CV76" s="53"/>
      <c r="CW76" s="54">
        <f>SUM(CV76*E76*F76*H76*K76*$CW$8)</f>
        <v>0</v>
      </c>
      <c r="CX76" s="53"/>
      <c r="CY76" s="54">
        <f>SUM(CX76*E76*F76*H76*K76*$CY$8)</f>
        <v>0</v>
      </c>
      <c r="CZ76" s="53"/>
      <c r="DA76" s="54">
        <f>SUM(CZ76*E76*F76*H76*K76*$DA$8)</f>
        <v>0</v>
      </c>
      <c r="DB76" s="53"/>
      <c r="DC76" s="54">
        <f>SUM(DB76*E76*F76*H76*K76*$DC$8)</f>
        <v>0</v>
      </c>
      <c r="DD76" s="53"/>
      <c r="DE76" s="54">
        <f>SUM(DD76*E76*F76*H76*K76*$DE$8)</f>
        <v>0</v>
      </c>
      <c r="DF76" s="53"/>
      <c r="DG76" s="54">
        <f>SUM(DF76*E76*F76*H76*K76*$DG$8)</f>
        <v>0</v>
      </c>
      <c r="DH76" s="53"/>
      <c r="DI76" s="54">
        <f>SUM(DH76*E76*F76*H76*K76*$DI$8)</f>
        <v>0</v>
      </c>
      <c r="DJ76" s="53"/>
      <c r="DK76" s="54">
        <f>SUM(DJ76*E76*F76*H76*K76*$DK$8)</f>
        <v>0</v>
      </c>
      <c r="DL76" s="53"/>
      <c r="DM76" s="54">
        <f>SUM(DL76*E76*F76*H76*K76*$DM$8)</f>
        <v>0</v>
      </c>
      <c r="DN76" s="53"/>
      <c r="DO76" s="54">
        <f>DN76*E76*F76*H76*K76*$DO$8</f>
        <v>0</v>
      </c>
      <c r="DP76" s="53"/>
      <c r="DQ76" s="54">
        <f>SUM(DP76*E76*F76*H76*K76*$DQ$8)</f>
        <v>0</v>
      </c>
      <c r="DR76" s="53"/>
      <c r="DS76" s="54">
        <f>SUM(DR76*E76*F76*H76*K76*$DS$8)</f>
        <v>0</v>
      </c>
      <c r="DT76" s="53"/>
      <c r="DU76" s="54">
        <f>SUM(DT76*E76*F76*H76*L76*$DU$8)</f>
        <v>0</v>
      </c>
      <c r="DV76" s="57"/>
      <c r="DW76" s="54">
        <f>SUM(DV76*E76*F76*H76*M76*$DW$8)</f>
        <v>0</v>
      </c>
      <c r="DX76" s="53"/>
      <c r="DY76" s="54">
        <f>SUM(DX76*E76*F76*H76*J76*$DY$8)</f>
        <v>0</v>
      </c>
      <c r="DZ76" s="53"/>
      <c r="EA76" s="59">
        <f>SUM(DZ76*E76*F76*H76*J76*$EA$8)</f>
        <v>0</v>
      </c>
      <c r="EB76" s="53"/>
      <c r="EC76" s="54">
        <f>SUM(EB76*E76*F76*H76*J76*$EC$8)</f>
        <v>0</v>
      </c>
      <c r="ED76" s="53"/>
      <c r="EE76" s="54">
        <f>SUM(ED76*E76*F76*H76*J76*$EE$8)</f>
        <v>0</v>
      </c>
      <c r="EF76" s="53"/>
      <c r="EG76" s="54">
        <f>EF76*E76*F76*H76*J76*$EG$8</f>
        <v>0</v>
      </c>
      <c r="EH76" s="53"/>
      <c r="EI76" s="54">
        <f>EH76*E76*F76*H76*J76*$EI$8</f>
        <v>0</v>
      </c>
      <c r="EJ76" s="53"/>
      <c r="EK76" s="54"/>
      <c r="EL76" s="60">
        <f>SUM(N76,X76,P76,R76,Z76,T76,V76,AB76,AD76,AF76,AH76,AJ76,AP76,AR76,AT76,AN76,CJ76,CP76,CT76,BX76,BZ76,CZ76,DB76,DD76,DF76,DH76,DJ76,DL76,AV76,AL76,AX76,AZ76,BB76,BD76,BF76,BH76,BJ76,BL76,BN76,BP76,BR76,EB76,ED76,DX76,DZ76,BT76,BV76,CR76,CL76,CN76,CV76,CX76,CB76,CD76,CF76,CH76,DN76,DP76,DR76,DT76,DV76,EF76,EH76,EJ76)</f>
        <v>10</v>
      </c>
      <c r="EM76" s="60">
        <f>SUM(O76,Y76,Q76,S76,AA76,U76,W76,AC76,AE76,AG76,AI76,AK76,AQ76,AS76,AU76,AO76,CK76,CQ76,CU76,BY76,CA76,DA76,DC76,DE76,DG76,DI76,DK76,DM76,AW76,AM76,AY76,BA76,BC76,BE76,BG76,BI76,BK76,BM76,BO76,BQ76,BS76,EC76,EE76,DY76,EA76,BU76,BW76,CS76,CM76,CO76,CW76,CY76,CC76,CE76,CG76,CI76,DO76,DQ76,DS76,DU76,DW76,EG76,EI76,EK76)</f>
        <v>338811.19999999995</v>
      </c>
      <c r="EN76" s="1">
        <f>EL76*H76</f>
        <v>10</v>
      </c>
    </row>
    <row r="77" spans="1:265" s="80" customFormat="1" x14ac:dyDescent="0.25">
      <c r="A77" s="91">
        <v>18</v>
      </c>
      <c r="B77" s="92"/>
      <c r="C77" s="72"/>
      <c r="D77" s="34" t="s">
        <v>276</v>
      </c>
      <c r="E77" s="48">
        <v>13520</v>
      </c>
      <c r="F77" s="85">
        <v>2.74</v>
      </c>
      <c r="G77" s="113"/>
      <c r="H77" s="93">
        <v>1</v>
      </c>
      <c r="I77" s="75"/>
      <c r="J77" s="93">
        <v>1.4</v>
      </c>
      <c r="K77" s="93">
        <v>1.68</v>
      </c>
      <c r="L77" s="93">
        <v>2.23</v>
      </c>
      <c r="M77" s="108">
        <v>2.57</v>
      </c>
      <c r="N77" s="43">
        <f>SUM(N78:N81)</f>
        <v>0</v>
      </c>
      <c r="O77" s="43">
        <f t="shared" ref="O77:BZ77" si="104">SUM(O78:O81)</f>
        <v>0</v>
      </c>
      <c r="P77" s="43">
        <f t="shared" si="104"/>
        <v>0</v>
      </c>
      <c r="Q77" s="43">
        <f t="shared" si="104"/>
        <v>0</v>
      </c>
      <c r="R77" s="43">
        <f t="shared" si="104"/>
        <v>0</v>
      </c>
      <c r="S77" s="43">
        <f t="shared" si="104"/>
        <v>0</v>
      </c>
      <c r="T77" s="43">
        <f t="shared" si="104"/>
        <v>0</v>
      </c>
      <c r="U77" s="43">
        <f t="shared" si="104"/>
        <v>0</v>
      </c>
      <c r="V77" s="43">
        <f t="shared" si="104"/>
        <v>0</v>
      </c>
      <c r="W77" s="43">
        <f t="shared" si="104"/>
        <v>0</v>
      </c>
      <c r="X77" s="43">
        <f t="shared" si="104"/>
        <v>0</v>
      </c>
      <c r="Y77" s="43">
        <f t="shared" si="104"/>
        <v>0</v>
      </c>
      <c r="Z77" s="43">
        <f t="shared" si="104"/>
        <v>3</v>
      </c>
      <c r="AA77" s="43">
        <f t="shared" si="104"/>
        <v>45427.199999999997</v>
      </c>
      <c r="AB77" s="43">
        <f t="shared" si="104"/>
        <v>5</v>
      </c>
      <c r="AC77" s="43">
        <f t="shared" si="104"/>
        <v>75712</v>
      </c>
      <c r="AD77" s="43">
        <f t="shared" si="104"/>
        <v>0</v>
      </c>
      <c r="AE77" s="43">
        <f t="shared" si="104"/>
        <v>0</v>
      </c>
      <c r="AF77" s="43">
        <f t="shared" si="104"/>
        <v>0</v>
      </c>
      <c r="AG77" s="43">
        <f t="shared" si="104"/>
        <v>0</v>
      </c>
      <c r="AH77" s="43">
        <f t="shared" si="104"/>
        <v>0</v>
      </c>
      <c r="AI77" s="43">
        <f t="shared" si="104"/>
        <v>0</v>
      </c>
      <c r="AJ77" s="43">
        <f t="shared" si="104"/>
        <v>0</v>
      </c>
      <c r="AK77" s="43">
        <f t="shared" si="104"/>
        <v>0</v>
      </c>
      <c r="AL77" s="43">
        <f t="shared" si="104"/>
        <v>0</v>
      </c>
      <c r="AM77" s="43">
        <f t="shared" si="104"/>
        <v>0</v>
      </c>
      <c r="AN77" s="43">
        <f t="shared" si="104"/>
        <v>0</v>
      </c>
      <c r="AO77" s="43">
        <f t="shared" si="104"/>
        <v>0</v>
      </c>
      <c r="AP77" s="43">
        <f t="shared" si="104"/>
        <v>0</v>
      </c>
      <c r="AQ77" s="43">
        <f t="shared" si="104"/>
        <v>0</v>
      </c>
      <c r="AR77" s="43">
        <f t="shared" si="104"/>
        <v>0</v>
      </c>
      <c r="AS77" s="43">
        <f t="shared" si="104"/>
        <v>0</v>
      </c>
      <c r="AT77" s="43">
        <f t="shared" si="104"/>
        <v>0</v>
      </c>
      <c r="AU77" s="43">
        <f t="shared" si="104"/>
        <v>0</v>
      </c>
      <c r="AV77" s="43">
        <f t="shared" si="104"/>
        <v>2</v>
      </c>
      <c r="AW77" s="43">
        <f t="shared" si="104"/>
        <v>30284.799999999999</v>
      </c>
      <c r="AX77" s="43">
        <f t="shared" si="104"/>
        <v>0</v>
      </c>
      <c r="AY77" s="43">
        <f t="shared" si="104"/>
        <v>0</v>
      </c>
      <c r="AZ77" s="43">
        <f t="shared" si="104"/>
        <v>0</v>
      </c>
      <c r="BA77" s="43">
        <f t="shared" si="104"/>
        <v>0</v>
      </c>
      <c r="BB77" s="43">
        <f t="shared" si="104"/>
        <v>0</v>
      </c>
      <c r="BC77" s="43">
        <f t="shared" si="104"/>
        <v>0</v>
      </c>
      <c r="BD77" s="43">
        <f t="shared" si="104"/>
        <v>0</v>
      </c>
      <c r="BE77" s="43">
        <f t="shared" si="104"/>
        <v>0</v>
      </c>
      <c r="BF77" s="43">
        <f t="shared" si="104"/>
        <v>0</v>
      </c>
      <c r="BG77" s="43">
        <f t="shared" si="104"/>
        <v>0</v>
      </c>
      <c r="BH77" s="43">
        <f t="shared" si="104"/>
        <v>0</v>
      </c>
      <c r="BI77" s="43">
        <f t="shared" si="104"/>
        <v>0</v>
      </c>
      <c r="BJ77" s="43">
        <f t="shared" si="104"/>
        <v>0</v>
      </c>
      <c r="BK77" s="43">
        <f t="shared" si="104"/>
        <v>0</v>
      </c>
      <c r="BL77" s="43">
        <f t="shared" si="104"/>
        <v>0</v>
      </c>
      <c r="BM77" s="43">
        <f t="shared" si="104"/>
        <v>0</v>
      </c>
      <c r="BN77" s="43">
        <f t="shared" si="104"/>
        <v>7</v>
      </c>
      <c r="BO77" s="43">
        <f t="shared" si="104"/>
        <v>105996.79999999999</v>
      </c>
      <c r="BP77" s="43">
        <f t="shared" si="104"/>
        <v>0</v>
      </c>
      <c r="BQ77" s="43">
        <f t="shared" si="104"/>
        <v>0</v>
      </c>
      <c r="BR77" s="43">
        <f t="shared" si="104"/>
        <v>0</v>
      </c>
      <c r="BS77" s="43">
        <f t="shared" si="104"/>
        <v>0</v>
      </c>
      <c r="BT77" s="43">
        <f t="shared" si="104"/>
        <v>0</v>
      </c>
      <c r="BU77" s="43">
        <f t="shared" si="104"/>
        <v>0</v>
      </c>
      <c r="BV77" s="43">
        <f t="shared" si="104"/>
        <v>0</v>
      </c>
      <c r="BW77" s="43">
        <f t="shared" si="104"/>
        <v>0</v>
      </c>
      <c r="BX77" s="43">
        <f t="shared" si="104"/>
        <v>5</v>
      </c>
      <c r="BY77" s="43">
        <f t="shared" si="104"/>
        <v>75712</v>
      </c>
      <c r="BZ77" s="43">
        <f t="shared" si="104"/>
        <v>0</v>
      </c>
      <c r="CA77" s="43">
        <f t="shared" ref="CA77:EM77" si="105">SUM(CA78:CA81)</f>
        <v>0</v>
      </c>
      <c r="CB77" s="43">
        <f t="shared" si="105"/>
        <v>6</v>
      </c>
      <c r="CC77" s="43">
        <f t="shared" si="105"/>
        <v>90854.399999999994</v>
      </c>
      <c r="CD77" s="43">
        <f t="shared" si="105"/>
        <v>0</v>
      </c>
      <c r="CE77" s="43">
        <f t="shared" si="105"/>
        <v>0</v>
      </c>
      <c r="CF77" s="43">
        <f t="shared" si="105"/>
        <v>5</v>
      </c>
      <c r="CG77" s="43">
        <f t="shared" si="105"/>
        <v>75712</v>
      </c>
      <c r="CH77" s="43">
        <f t="shared" si="105"/>
        <v>1</v>
      </c>
      <c r="CI77" s="43">
        <f t="shared" si="105"/>
        <v>15142.4</v>
      </c>
      <c r="CJ77" s="43">
        <f t="shared" si="105"/>
        <v>0</v>
      </c>
      <c r="CK77" s="43">
        <f t="shared" si="105"/>
        <v>0</v>
      </c>
      <c r="CL77" s="43">
        <f t="shared" si="105"/>
        <v>0</v>
      </c>
      <c r="CM77" s="43">
        <f t="shared" si="105"/>
        <v>0</v>
      </c>
      <c r="CN77" s="43">
        <f t="shared" si="105"/>
        <v>0</v>
      </c>
      <c r="CO77" s="43">
        <f t="shared" si="105"/>
        <v>0</v>
      </c>
      <c r="CP77" s="43">
        <f t="shared" si="105"/>
        <v>0</v>
      </c>
      <c r="CQ77" s="43">
        <f t="shared" si="105"/>
        <v>0</v>
      </c>
      <c r="CR77" s="43">
        <f t="shared" si="105"/>
        <v>1</v>
      </c>
      <c r="CS77" s="43">
        <f t="shared" si="105"/>
        <v>18170.88</v>
      </c>
      <c r="CT77" s="43">
        <f t="shared" si="105"/>
        <v>0</v>
      </c>
      <c r="CU77" s="43">
        <f t="shared" si="105"/>
        <v>0</v>
      </c>
      <c r="CV77" s="43">
        <f t="shared" si="105"/>
        <v>2</v>
      </c>
      <c r="CW77" s="43">
        <f t="shared" si="105"/>
        <v>72683.520000000004</v>
      </c>
      <c r="CX77" s="43">
        <f t="shared" si="105"/>
        <v>0</v>
      </c>
      <c r="CY77" s="43">
        <f t="shared" si="105"/>
        <v>0</v>
      </c>
      <c r="CZ77" s="43">
        <f t="shared" si="105"/>
        <v>10</v>
      </c>
      <c r="DA77" s="43">
        <f t="shared" si="105"/>
        <v>181708.79999999999</v>
      </c>
      <c r="DB77" s="43">
        <f t="shared" si="105"/>
        <v>0</v>
      </c>
      <c r="DC77" s="43">
        <f t="shared" si="105"/>
        <v>0</v>
      </c>
      <c r="DD77" s="43">
        <f t="shared" si="105"/>
        <v>0</v>
      </c>
      <c r="DE77" s="43">
        <f t="shared" si="105"/>
        <v>0</v>
      </c>
      <c r="DF77" s="43">
        <f t="shared" si="105"/>
        <v>7</v>
      </c>
      <c r="DG77" s="43">
        <f t="shared" si="105"/>
        <v>127196.15999999999</v>
      </c>
      <c r="DH77" s="43">
        <f t="shared" si="105"/>
        <v>0</v>
      </c>
      <c r="DI77" s="43">
        <f t="shared" si="105"/>
        <v>0</v>
      </c>
      <c r="DJ77" s="43">
        <f t="shared" si="105"/>
        <v>4</v>
      </c>
      <c r="DK77" s="43">
        <f t="shared" si="105"/>
        <v>72683.520000000004</v>
      </c>
      <c r="DL77" s="43">
        <f t="shared" si="105"/>
        <v>0</v>
      </c>
      <c r="DM77" s="43">
        <f t="shared" si="105"/>
        <v>0</v>
      </c>
      <c r="DN77" s="43">
        <f t="shared" si="105"/>
        <v>0</v>
      </c>
      <c r="DO77" s="43">
        <f t="shared" si="105"/>
        <v>0</v>
      </c>
      <c r="DP77" s="43">
        <f t="shared" si="105"/>
        <v>4</v>
      </c>
      <c r="DQ77" s="43">
        <f t="shared" si="105"/>
        <v>72683.520000000004</v>
      </c>
      <c r="DR77" s="43">
        <f t="shared" si="105"/>
        <v>0</v>
      </c>
      <c r="DS77" s="43">
        <f t="shared" si="105"/>
        <v>0</v>
      </c>
      <c r="DT77" s="43">
        <f t="shared" si="105"/>
        <v>0</v>
      </c>
      <c r="DU77" s="43">
        <f t="shared" si="105"/>
        <v>0</v>
      </c>
      <c r="DV77" s="43">
        <f t="shared" si="105"/>
        <v>0</v>
      </c>
      <c r="DW77" s="43">
        <f t="shared" si="105"/>
        <v>0</v>
      </c>
      <c r="DX77" s="43">
        <f t="shared" si="105"/>
        <v>0</v>
      </c>
      <c r="DY77" s="43">
        <f t="shared" si="105"/>
        <v>0</v>
      </c>
      <c r="DZ77" s="43">
        <f t="shared" si="105"/>
        <v>0</v>
      </c>
      <c r="EA77" s="43">
        <f t="shared" si="105"/>
        <v>0</v>
      </c>
      <c r="EB77" s="43">
        <f t="shared" si="105"/>
        <v>0</v>
      </c>
      <c r="EC77" s="43">
        <f t="shared" si="105"/>
        <v>0</v>
      </c>
      <c r="ED77" s="43">
        <f t="shared" si="105"/>
        <v>0</v>
      </c>
      <c r="EE77" s="43">
        <f t="shared" si="105"/>
        <v>0</v>
      </c>
      <c r="EF77" s="43">
        <f t="shared" si="105"/>
        <v>0</v>
      </c>
      <c r="EG77" s="43">
        <f t="shared" si="105"/>
        <v>0</v>
      </c>
      <c r="EH77" s="43">
        <f t="shared" si="105"/>
        <v>0</v>
      </c>
      <c r="EI77" s="43">
        <f t="shared" si="105"/>
        <v>0</v>
      </c>
      <c r="EJ77" s="43"/>
      <c r="EK77" s="43"/>
      <c r="EL77" s="43">
        <f t="shared" si="105"/>
        <v>62</v>
      </c>
      <c r="EM77" s="43">
        <f t="shared" si="105"/>
        <v>1059968</v>
      </c>
      <c r="EN77" s="42">
        <f>EM77/EL77</f>
        <v>17096.258064516129</v>
      </c>
      <c r="EQ77" s="200"/>
      <c r="ER77" s="200"/>
      <c r="ES77" s="200"/>
      <c r="ET77" s="200"/>
      <c r="EU77" s="200"/>
      <c r="EV77" s="200"/>
      <c r="EW77" s="200"/>
      <c r="EX77" s="200"/>
      <c r="EY77" s="200"/>
      <c r="EZ77" s="200"/>
      <c r="FA77" s="200"/>
      <c r="FB77" s="200"/>
      <c r="FC77" s="200"/>
      <c r="FD77" s="200"/>
      <c r="FE77" s="200"/>
      <c r="FF77" s="200"/>
      <c r="FG77" s="200"/>
      <c r="FH77" s="200"/>
      <c r="FI77" s="200"/>
      <c r="FJ77" s="200"/>
      <c r="FK77" s="200"/>
      <c r="FL77" s="200"/>
      <c r="FM77" s="200"/>
      <c r="FN77" s="200"/>
      <c r="FO77" s="200"/>
      <c r="FP77" s="200"/>
      <c r="FQ77" s="200"/>
      <c r="FR77" s="200"/>
      <c r="FS77" s="200"/>
      <c r="FT77" s="200"/>
      <c r="FU77" s="200"/>
      <c r="FV77" s="200"/>
      <c r="FW77" s="200"/>
      <c r="FX77" s="200"/>
      <c r="FY77" s="200"/>
      <c r="FZ77" s="200"/>
      <c r="GA77" s="200"/>
      <c r="GB77" s="200"/>
      <c r="GC77" s="200"/>
      <c r="GD77" s="200"/>
      <c r="GE77" s="200"/>
      <c r="GF77" s="200"/>
      <c r="GG77" s="200"/>
      <c r="GH77" s="200"/>
      <c r="GI77" s="200"/>
      <c r="GJ77" s="200"/>
      <c r="GK77" s="200"/>
      <c r="GL77" s="200"/>
      <c r="GM77" s="200"/>
      <c r="GN77" s="200"/>
      <c r="GO77" s="200"/>
      <c r="GP77" s="200"/>
      <c r="GQ77" s="200"/>
      <c r="GR77" s="200"/>
      <c r="GS77" s="200"/>
      <c r="GT77" s="200"/>
      <c r="GU77" s="200"/>
      <c r="GV77" s="200"/>
      <c r="GW77" s="200"/>
      <c r="GX77" s="200"/>
      <c r="GY77" s="200"/>
      <c r="GZ77" s="200"/>
      <c r="HA77" s="200"/>
      <c r="HB77" s="200"/>
      <c r="HC77" s="200"/>
      <c r="HD77" s="200"/>
      <c r="HE77" s="200"/>
      <c r="HF77" s="200"/>
      <c r="HG77" s="200"/>
      <c r="HH77" s="200"/>
      <c r="HI77" s="200"/>
      <c r="HJ77" s="200"/>
      <c r="HK77" s="200"/>
      <c r="HL77" s="200"/>
      <c r="HM77" s="200"/>
      <c r="HN77" s="200"/>
      <c r="HO77" s="200"/>
      <c r="HP77" s="200"/>
      <c r="HQ77" s="200"/>
      <c r="HR77" s="200"/>
      <c r="HS77" s="200"/>
      <c r="HT77" s="200"/>
      <c r="HU77" s="200"/>
      <c r="HV77" s="200"/>
      <c r="HW77" s="200"/>
      <c r="HX77" s="200"/>
      <c r="HY77" s="200"/>
      <c r="HZ77" s="200"/>
      <c r="IA77" s="200"/>
      <c r="IB77" s="200"/>
      <c r="IC77" s="200"/>
      <c r="ID77" s="200"/>
      <c r="IE77" s="200"/>
      <c r="IF77" s="200"/>
      <c r="IG77" s="200"/>
      <c r="IH77" s="200"/>
      <c r="II77" s="200"/>
      <c r="IJ77" s="200"/>
      <c r="IK77" s="200"/>
      <c r="IL77" s="200"/>
      <c r="IM77" s="200"/>
      <c r="IN77" s="200"/>
      <c r="IO77" s="200"/>
      <c r="IP77" s="200"/>
      <c r="IQ77" s="200"/>
      <c r="IR77" s="200"/>
      <c r="IS77" s="200"/>
      <c r="IT77" s="200"/>
      <c r="IU77" s="200"/>
      <c r="IV77" s="200"/>
      <c r="IW77" s="200"/>
      <c r="IX77" s="200"/>
      <c r="IY77" s="200"/>
      <c r="IZ77" s="200"/>
      <c r="JA77" s="200"/>
      <c r="JB77" s="200"/>
      <c r="JC77" s="200"/>
      <c r="JD77" s="200"/>
      <c r="JE77" s="200"/>
    </row>
    <row r="78" spans="1:265" s="89" customFormat="1" ht="30" x14ac:dyDescent="0.25">
      <c r="A78" s="33"/>
      <c r="B78" s="20">
        <v>46</v>
      </c>
      <c r="C78" s="46" t="s">
        <v>277</v>
      </c>
      <c r="D78" s="67" t="s">
        <v>278</v>
      </c>
      <c r="E78" s="48">
        <v>13520</v>
      </c>
      <c r="F78" s="49">
        <v>1.6</v>
      </c>
      <c r="G78" s="78"/>
      <c r="H78" s="48">
        <v>1</v>
      </c>
      <c r="I78" s="51"/>
      <c r="J78" s="48">
        <v>1.4</v>
      </c>
      <c r="K78" s="48">
        <v>1.68</v>
      </c>
      <c r="L78" s="48">
        <v>2.23</v>
      </c>
      <c r="M78" s="52">
        <v>2.57</v>
      </c>
      <c r="N78" s="53"/>
      <c r="O78" s="54">
        <f>N78*E78*F78*H78*J78*$O$8</f>
        <v>0</v>
      </c>
      <c r="P78" s="55"/>
      <c r="Q78" s="54">
        <f>P78*E78*F78*H78*J78*$Q$8</f>
        <v>0</v>
      </c>
      <c r="R78" s="53">
        <v>0</v>
      </c>
      <c r="S78" s="54">
        <f>R78*E78*F78*H78*J78*$S$8</f>
        <v>0</v>
      </c>
      <c r="T78" s="53">
        <v>0</v>
      </c>
      <c r="U78" s="54">
        <f>SUM(T78*E78*F78*H78*J78*$U$8)</f>
        <v>0</v>
      </c>
      <c r="V78" s="53"/>
      <c r="W78" s="53">
        <f>SUM(V78*E78*F78*H78*J78*$W$8)</f>
        <v>0</v>
      </c>
      <c r="X78" s="53"/>
      <c r="Y78" s="54">
        <f>SUM(X78*E78*F78*H78*J78*$Y$8)</f>
        <v>0</v>
      </c>
      <c r="Z78" s="53"/>
      <c r="AA78" s="54">
        <f>SUM(Z78*E78*F78*H78*J78*$AA$8)</f>
        <v>0</v>
      </c>
      <c r="AB78" s="53">
        <v>0</v>
      </c>
      <c r="AC78" s="54">
        <f>SUM(AB78*E78*F78*H78*J78*$AC$8)</f>
        <v>0</v>
      </c>
      <c r="AD78" s="53"/>
      <c r="AE78" s="54">
        <f>SUM(AD78*E78*F78*H78*K78*$AE$8)</f>
        <v>0</v>
      </c>
      <c r="AF78" s="53">
        <v>0</v>
      </c>
      <c r="AG78" s="54">
        <f>SUM(AF78*E78*F78*H78*K78*$AG$8)</f>
        <v>0</v>
      </c>
      <c r="AH78" s="53"/>
      <c r="AI78" s="54">
        <f>SUM(AH78*E78*F78*H78*J78*$AI$8)</f>
        <v>0</v>
      </c>
      <c r="AJ78" s="53"/>
      <c r="AK78" s="53">
        <f>SUM(AJ78*E78*F78*H78*J78*$AK$8)</f>
        <v>0</v>
      </c>
      <c r="AL78" s="53">
        <v>0</v>
      </c>
      <c r="AM78" s="54">
        <f>SUM(AL78*E78*F78*H78*J78*$AM$8)</f>
        <v>0</v>
      </c>
      <c r="AN78" s="68"/>
      <c r="AO78" s="54">
        <f>SUM(AN78*E78*F78*H78*J78*$AO$8)</f>
        <v>0</v>
      </c>
      <c r="AP78" s="53">
        <v>0</v>
      </c>
      <c r="AQ78" s="54">
        <f>SUM(E78*F78*H78*J78*AP78*$AQ$8)</f>
        <v>0</v>
      </c>
      <c r="AR78" s="53"/>
      <c r="AS78" s="54">
        <f>SUM(AR78*E78*F78*H78*J78*$AS$8)</f>
        <v>0</v>
      </c>
      <c r="AT78" s="53"/>
      <c r="AU78" s="54">
        <f>SUM(AT78*E78*F78*H78*J78*$AU$8)</f>
        <v>0</v>
      </c>
      <c r="AV78" s="53">
        <v>0</v>
      </c>
      <c r="AW78" s="54">
        <f>SUM(AV78*E78*F78*H78*J78*$AW$8)</f>
        <v>0</v>
      </c>
      <c r="AX78" s="53"/>
      <c r="AY78" s="54">
        <f>SUM(AX78*E78*F78*H78*J78*$AY$8)</f>
        <v>0</v>
      </c>
      <c r="AZ78" s="53"/>
      <c r="BA78" s="54">
        <f>SUM(AZ78*E78*F78*H78*J78*$BA$8)</f>
        <v>0</v>
      </c>
      <c r="BB78" s="53"/>
      <c r="BC78" s="54">
        <f>SUM(BB78*E78*F78*H78*J78*$BC$8)</f>
        <v>0</v>
      </c>
      <c r="BD78" s="53"/>
      <c r="BE78" s="54">
        <f>SUM(BD78*E78*F78*H78*J78*$BE$8)</f>
        <v>0</v>
      </c>
      <c r="BF78" s="53"/>
      <c r="BG78" s="54">
        <f>BF78*E78*F78*H78*J78*$BG$8</f>
        <v>0</v>
      </c>
      <c r="BH78" s="53"/>
      <c r="BI78" s="54">
        <f>BH78*E78*F78*H78*J78*$BI$8</f>
        <v>0</v>
      </c>
      <c r="BJ78" s="53"/>
      <c r="BK78" s="54">
        <f>BJ78*E78*F78*H78*J78*$BK$8</f>
        <v>0</v>
      </c>
      <c r="BL78" s="53"/>
      <c r="BM78" s="54">
        <f>SUM(BL78*E78*F78*H78*J78*$BM$8)</f>
        <v>0</v>
      </c>
      <c r="BN78" s="53"/>
      <c r="BO78" s="54">
        <f>SUM(BN78*E78*F78*H78*J78*$BO$8)</f>
        <v>0</v>
      </c>
      <c r="BP78" s="53"/>
      <c r="BQ78" s="54">
        <f>SUM(BP78*E78*F78*H78*J78*$BQ$8)</f>
        <v>0</v>
      </c>
      <c r="BR78" s="53"/>
      <c r="BS78" s="54">
        <f>SUM(BR78*E78*F78*H78*J78*$BS$8)</f>
        <v>0</v>
      </c>
      <c r="BT78" s="53"/>
      <c r="BU78" s="54">
        <f>SUM(BT78*E78*F78*H78*J78*$BU$8)</f>
        <v>0</v>
      </c>
      <c r="BV78" s="53"/>
      <c r="BW78" s="54">
        <f>BV78*E78*F78*H78*J78*$BW$8</f>
        <v>0</v>
      </c>
      <c r="BX78" s="53">
        <v>0</v>
      </c>
      <c r="BY78" s="54">
        <f>SUM(BX78*E78*F78*H78*J78*$BY$8)</f>
        <v>0</v>
      </c>
      <c r="BZ78" s="53"/>
      <c r="CA78" s="54">
        <f>SUM(BZ78*E78*F78*H78*J78*$CA$8)</f>
        <v>0</v>
      </c>
      <c r="CB78" s="53"/>
      <c r="CC78" s="54">
        <f>SUM(CB78*E78*F78*H78*J78*$CC$8)</f>
        <v>0</v>
      </c>
      <c r="CD78" s="53">
        <v>0</v>
      </c>
      <c r="CE78" s="54">
        <f>SUM(CD78*E78*F78*H78*J78*$CE$8)</f>
        <v>0</v>
      </c>
      <c r="CF78" s="53">
        <v>0</v>
      </c>
      <c r="CG78" s="54">
        <f>CF78*E78*F78*H78*J78*$CG$8</f>
        <v>0</v>
      </c>
      <c r="CH78" s="53"/>
      <c r="CI78" s="54">
        <f>SUM(CH78*E78*F78*H78*J78*$CI$8)</f>
        <v>0</v>
      </c>
      <c r="CJ78" s="53"/>
      <c r="CK78" s="54">
        <f>SUM(CJ78*E78*F78*H78*K78*$CK$8)</f>
        <v>0</v>
      </c>
      <c r="CL78" s="53"/>
      <c r="CM78" s="54">
        <f>SUM(CL78*E78*F78*H78*K78*$CM$8)</f>
        <v>0</v>
      </c>
      <c r="CN78" s="53">
        <v>0</v>
      </c>
      <c r="CO78" s="54">
        <f>SUM(CN78*E78*F78*H78*K78*$CO$8)</f>
        <v>0</v>
      </c>
      <c r="CP78" s="53"/>
      <c r="CQ78" s="54">
        <f>SUM(CP78*E78*F78*H78*K78*$CQ$8)</f>
        <v>0</v>
      </c>
      <c r="CR78" s="53"/>
      <c r="CS78" s="54">
        <f>SUM(CR78*E78*F78*H78*K78*$CS$8)</f>
        <v>0</v>
      </c>
      <c r="CT78" s="53"/>
      <c r="CU78" s="54">
        <f>SUM(CT78*E78*F78*H78*K78*$CU$8)</f>
        <v>0</v>
      </c>
      <c r="CV78" s="53">
        <v>2</v>
      </c>
      <c r="CW78" s="54">
        <f>SUM(CV78*E78*F78*H78*K78*$CW$8)</f>
        <v>72683.520000000004</v>
      </c>
      <c r="CX78" s="53">
        <v>0</v>
      </c>
      <c r="CY78" s="54">
        <f>SUM(CX78*E78*F78*H78*K78*$CY$8)</f>
        <v>0</v>
      </c>
      <c r="CZ78" s="53">
        <v>0</v>
      </c>
      <c r="DA78" s="54">
        <f>SUM(CZ78*E78*F78*H78*K78*$DA$8)</f>
        <v>0</v>
      </c>
      <c r="DB78" s="53">
        <v>0</v>
      </c>
      <c r="DC78" s="54">
        <f>SUM(DB78*E78*F78*H78*K78*$DC$8)</f>
        <v>0</v>
      </c>
      <c r="DD78" s="53">
        <v>0</v>
      </c>
      <c r="DE78" s="54">
        <f>SUM(DD78*E78*F78*H78*K78*$DE$8)</f>
        <v>0</v>
      </c>
      <c r="DF78" s="53">
        <v>0</v>
      </c>
      <c r="DG78" s="54">
        <f>SUM(DF78*E78*F78*H78*K78*$DG$8)</f>
        <v>0</v>
      </c>
      <c r="DH78" s="53">
        <v>0</v>
      </c>
      <c r="DI78" s="54">
        <f>SUM(DH78*E78*F78*H78*K78*$DI$8)</f>
        <v>0</v>
      </c>
      <c r="DJ78" s="53">
        <v>0</v>
      </c>
      <c r="DK78" s="54">
        <f>SUM(DJ78*E78*F78*H78*K78*$DK$8)</f>
        <v>0</v>
      </c>
      <c r="DL78" s="53"/>
      <c r="DM78" s="54">
        <f>SUM(DL78*E78*F78*H78*K78*$DM$8)</f>
        <v>0</v>
      </c>
      <c r="DN78" s="53"/>
      <c r="DO78" s="54">
        <f>DN78*E78*F78*H78*K78*$DO$8</f>
        <v>0</v>
      </c>
      <c r="DP78" s="53"/>
      <c r="DQ78" s="54">
        <f>SUM(DP78*E78*F78*H78*K78*$DQ$8)</f>
        <v>0</v>
      </c>
      <c r="DR78" s="53"/>
      <c r="DS78" s="54">
        <f>SUM(DR78*E78*F78*H78*K78*$DS$8)</f>
        <v>0</v>
      </c>
      <c r="DT78" s="53">
        <v>0</v>
      </c>
      <c r="DU78" s="54">
        <f>SUM(DT78*E78*F78*H78*L78*$DU$8)</f>
        <v>0</v>
      </c>
      <c r="DV78" s="57"/>
      <c r="DW78" s="54">
        <f>SUM(DV78*E78*F78*H78*M78*$DW$8)</f>
        <v>0</v>
      </c>
      <c r="DX78" s="68"/>
      <c r="DY78" s="54">
        <f>SUM(DX78*E78*F78*H78*J78*$DY$8)</f>
        <v>0</v>
      </c>
      <c r="DZ78" s="53"/>
      <c r="EA78" s="59">
        <f>SUM(DZ78*E78*F78*H78*J78*$EA$8)</f>
        <v>0</v>
      </c>
      <c r="EB78" s="53"/>
      <c r="EC78" s="54">
        <f>SUM(EB78*E78*F78*H78*J78*$EC$8)</f>
        <v>0</v>
      </c>
      <c r="ED78" s="53"/>
      <c r="EE78" s="54">
        <f>SUM(ED78*E78*F78*H78*J78*$EE$8)</f>
        <v>0</v>
      </c>
      <c r="EF78" s="53"/>
      <c r="EG78" s="54">
        <f>EF78*E78*F78*H78*J78*$EG$8</f>
        <v>0</v>
      </c>
      <c r="EH78" s="53"/>
      <c r="EI78" s="54">
        <f>EH78*E78*F78*H78*J78*$EI$8</f>
        <v>0</v>
      </c>
      <c r="EJ78" s="53"/>
      <c r="EK78" s="54"/>
      <c r="EL78" s="60">
        <f t="shared" ref="EL78:EM81" si="106">SUM(N78,X78,P78,R78,Z78,T78,V78,AB78,AD78,AF78,AH78,AJ78,AP78,AR78,AT78,AN78,CJ78,CP78,CT78,BX78,BZ78,CZ78,DB78,DD78,DF78,DH78,DJ78,DL78,AV78,AL78,AX78,AZ78,BB78,BD78,BF78,BH78,BJ78,BL78,BN78,BP78,BR78,EB78,ED78,DX78,DZ78,BT78,BV78,CR78,CL78,CN78,CV78,CX78,CB78,CD78,CF78,CH78,DN78,DP78,DR78,DT78,DV78,EF78,EH78,EJ78)</f>
        <v>2</v>
      </c>
      <c r="EM78" s="60">
        <f t="shared" si="106"/>
        <v>72683.520000000004</v>
      </c>
      <c r="EN78" s="1">
        <f>EL78*H78</f>
        <v>2</v>
      </c>
      <c r="EQ78" s="200"/>
      <c r="ER78" s="200"/>
      <c r="ES78" s="200"/>
      <c r="ET78" s="200"/>
      <c r="EU78" s="200"/>
      <c r="EV78" s="200"/>
      <c r="EW78" s="200"/>
      <c r="EX78" s="200"/>
      <c r="EY78" s="200"/>
      <c r="EZ78" s="200"/>
      <c r="FA78" s="200"/>
      <c r="FB78" s="200"/>
      <c r="FC78" s="200"/>
      <c r="FD78" s="200"/>
      <c r="FE78" s="200"/>
      <c r="FF78" s="200"/>
      <c r="FG78" s="200"/>
      <c r="FH78" s="200"/>
      <c r="FI78" s="200"/>
      <c r="FJ78" s="200"/>
      <c r="FK78" s="200"/>
      <c r="FL78" s="200"/>
      <c r="FM78" s="200"/>
      <c r="FN78" s="200"/>
      <c r="FO78" s="200"/>
      <c r="FP78" s="200"/>
      <c r="FQ78" s="200"/>
      <c r="FR78" s="200"/>
      <c r="FS78" s="200"/>
      <c r="FT78" s="200"/>
      <c r="FU78" s="200"/>
      <c r="FV78" s="200"/>
      <c r="FW78" s="200"/>
      <c r="FX78" s="200"/>
      <c r="FY78" s="200"/>
      <c r="FZ78" s="200"/>
      <c r="GA78" s="200"/>
      <c r="GB78" s="200"/>
      <c r="GC78" s="200"/>
      <c r="GD78" s="200"/>
      <c r="GE78" s="200"/>
      <c r="GF78" s="200"/>
      <c r="GG78" s="200"/>
      <c r="GH78" s="200"/>
      <c r="GI78" s="200"/>
      <c r="GJ78" s="200"/>
      <c r="GK78" s="200"/>
      <c r="GL78" s="200"/>
      <c r="GM78" s="200"/>
      <c r="GN78" s="200"/>
      <c r="GO78" s="200"/>
      <c r="GP78" s="200"/>
      <c r="GQ78" s="200"/>
      <c r="GR78" s="200"/>
      <c r="GS78" s="200"/>
      <c r="GT78" s="200"/>
      <c r="GU78" s="200"/>
      <c r="GV78" s="200"/>
      <c r="GW78" s="200"/>
      <c r="GX78" s="200"/>
      <c r="GY78" s="200"/>
      <c r="GZ78" s="200"/>
      <c r="HA78" s="200"/>
      <c r="HB78" s="200"/>
      <c r="HC78" s="200"/>
      <c r="HD78" s="200"/>
      <c r="HE78" s="200"/>
      <c r="HF78" s="200"/>
      <c r="HG78" s="200"/>
      <c r="HH78" s="200"/>
      <c r="HI78" s="200"/>
      <c r="HJ78" s="200"/>
      <c r="HK78" s="200"/>
      <c r="HL78" s="200"/>
      <c r="HM78" s="200"/>
      <c r="HN78" s="200"/>
      <c r="HO78" s="200"/>
      <c r="HP78" s="200"/>
      <c r="HQ78" s="200"/>
      <c r="HR78" s="200"/>
      <c r="HS78" s="200"/>
      <c r="HT78" s="200"/>
      <c r="HU78" s="200"/>
      <c r="HV78" s="200"/>
      <c r="HW78" s="200"/>
      <c r="HX78" s="200"/>
      <c r="HY78" s="200"/>
      <c r="HZ78" s="200"/>
      <c r="IA78" s="200"/>
      <c r="IB78" s="200"/>
      <c r="IC78" s="200"/>
      <c r="ID78" s="200"/>
      <c r="IE78" s="200"/>
      <c r="IF78" s="200"/>
      <c r="IG78" s="200"/>
      <c r="IH78" s="200"/>
      <c r="II78" s="200"/>
      <c r="IJ78" s="200"/>
      <c r="IK78" s="200"/>
      <c r="IL78" s="200"/>
      <c r="IM78" s="200"/>
      <c r="IN78" s="200"/>
      <c r="IO78" s="200"/>
      <c r="IP78" s="200"/>
      <c r="IQ78" s="200"/>
      <c r="IR78" s="200"/>
      <c r="IS78" s="200"/>
      <c r="IT78" s="200"/>
      <c r="IU78" s="200"/>
      <c r="IV78" s="200"/>
      <c r="IW78" s="200"/>
      <c r="IX78" s="200"/>
      <c r="IY78" s="200"/>
      <c r="IZ78" s="200"/>
      <c r="JA78" s="200"/>
      <c r="JB78" s="200"/>
      <c r="JC78" s="200"/>
      <c r="JD78" s="200"/>
      <c r="JE78" s="200"/>
    </row>
    <row r="79" spans="1:265" ht="30" x14ac:dyDescent="0.25">
      <c r="A79" s="44"/>
      <c r="B79" s="45">
        <v>47</v>
      </c>
      <c r="C79" s="46" t="s">
        <v>279</v>
      </c>
      <c r="D79" s="67" t="s">
        <v>280</v>
      </c>
      <c r="E79" s="48">
        <v>13520</v>
      </c>
      <c r="F79" s="49">
        <v>3.25</v>
      </c>
      <c r="G79" s="78"/>
      <c r="H79" s="48">
        <v>1</v>
      </c>
      <c r="I79" s="51"/>
      <c r="J79" s="48">
        <v>1.4</v>
      </c>
      <c r="K79" s="48">
        <v>1.68</v>
      </c>
      <c r="L79" s="48">
        <v>2.23</v>
      </c>
      <c r="M79" s="52">
        <v>2.57</v>
      </c>
      <c r="N79" s="53"/>
      <c r="O79" s="54">
        <f>N79*E79*F79*H79*J79*$O$8</f>
        <v>0</v>
      </c>
      <c r="P79" s="55"/>
      <c r="Q79" s="54">
        <f>P79*E79*F79*H79*J79*$Q$8</f>
        <v>0</v>
      </c>
      <c r="R79" s="53"/>
      <c r="S79" s="54">
        <f>R79*E79*F79*H79*J79*$S$8</f>
        <v>0</v>
      </c>
      <c r="T79" s="53"/>
      <c r="U79" s="54">
        <f>SUM(T79*E79*F79*H79*J79*$U$8)</f>
        <v>0</v>
      </c>
      <c r="V79" s="53"/>
      <c r="W79" s="53">
        <f>SUM(V79*E79*F79*H79*J79*$W$8)</f>
        <v>0</v>
      </c>
      <c r="X79" s="53"/>
      <c r="Y79" s="54">
        <f>SUM(X79*E79*F79*H79*J79*$Y$8)</f>
        <v>0</v>
      </c>
      <c r="Z79" s="53"/>
      <c r="AA79" s="54">
        <f>SUM(Z79*E79*F79*H79*J79*$AA$8)</f>
        <v>0</v>
      </c>
      <c r="AB79" s="53"/>
      <c r="AC79" s="54">
        <f>SUM(AB79*E79*F79*H79*J79*$AC$8)</f>
        <v>0</v>
      </c>
      <c r="AD79" s="53"/>
      <c r="AE79" s="54">
        <f>SUM(AD79*E79*F79*H79*K79*$AE$8)</f>
        <v>0</v>
      </c>
      <c r="AF79" s="53"/>
      <c r="AG79" s="54">
        <f>SUM(AF79*E79*F79*H79*K79*$AG$8)</f>
        <v>0</v>
      </c>
      <c r="AH79" s="53"/>
      <c r="AI79" s="54">
        <f>SUM(AH79*E79*F79*H79*J79*$AI$8)</f>
        <v>0</v>
      </c>
      <c r="AJ79" s="53"/>
      <c r="AK79" s="53">
        <f>SUM(AJ79*E79*F79*H79*J79*$AK$8)</f>
        <v>0</v>
      </c>
      <c r="AL79" s="53"/>
      <c r="AM79" s="54">
        <f>SUM(AL79*E79*F79*H79*J79*$AM$8)</f>
        <v>0</v>
      </c>
      <c r="AN79" s="53"/>
      <c r="AO79" s="54">
        <f>SUM(AN79*E79*F79*H79*J79*$AO$8)</f>
        <v>0</v>
      </c>
      <c r="AP79" s="53"/>
      <c r="AQ79" s="54">
        <f>SUM(E79*F79*H79*J79*AP79*$AQ$8)</f>
        <v>0</v>
      </c>
      <c r="AR79" s="53"/>
      <c r="AS79" s="54">
        <f>SUM(AR79*E79*F79*H79*J79*$AS$8)</f>
        <v>0</v>
      </c>
      <c r="AT79" s="53"/>
      <c r="AU79" s="54">
        <f>SUM(AT79*E79*F79*H79*J79*$AU$8)</f>
        <v>0</v>
      </c>
      <c r="AV79" s="53"/>
      <c r="AW79" s="54">
        <f>SUM(AV79*E79*F79*H79*J79*$AW$8)</f>
        <v>0</v>
      </c>
      <c r="AX79" s="53"/>
      <c r="AY79" s="54">
        <f>SUM(AX79*E79*F79*H79*J79*$AY$8)</f>
        <v>0</v>
      </c>
      <c r="AZ79" s="53"/>
      <c r="BA79" s="54">
        <f>SUM(AZ79*E79*F79*H79*J79*$BA$8)</f>
        <v>0</v>
      </c>
      <c r="BB79" s="53"/>
      <c r="BC79" s="54">
        <f>SUM(BB79*E79*F79*H79*J79*$BC$8)</f>
        <v>0</v>
      </c>
      <c r="BD79" s="53"/>
      <c r="BE79" s="54">
        <f>SUM(BD79*E79*F79*H79*J79*$BE$8)</f>
        <v>0</v>
      </c>
      <c r="BF79" s="53"/>
      <c r="BG79" s="54">
        <f>BF79*E79*F79*H79*J79*$BG$8</f>
        <v>0</v>
      </c>
      <c r="BH79" s="53"/>
      <c r="BI79" s="54">
        <f>BH79*E79*F79*H79*J79*$BI$8</f>
        <v>0</v>
      </c>
      <c r="BJ79" s="53"/>
      <c r="BK79" s="54">
        <f>BJ79*E79*F79*H79*J79*$BK$8</f>
        <v>0</v>
      </c>
      <c r="BL79" s="53"/>
      <c r="BM79" s="54">
        <f>SUM(BL79*E79*F79*H79*J79*$BM$8)</f>
        <v>0</v>
      </c>
      <c r="BN79" s="53"/>
      <c r="BO79" s="54">
        <f>SUM(BN79*E79*F79*H79*J79*$BO$8)</f>
        <v>0</v>
      </c>
      <c r="BP79" s="53"/>
      <c r="BQ79" s="54">
        <f>SUM(BP79*E79*F79*H79*J79*$BQ$8)</f>
        <v>0</v>
      </c>
      <c r="BR79" s="53"/>
      <c r="BS79" s="54">
        <f>SUM(BR79*E79*F79*H79*J79*$BS$8)</f>
        <v>0</v>
      </c>
      <c r="BT79" s="53"/>
      <c r="BU79" s="54">
        <f>SUM(BT79*E79*F79*H79*J79*$BU$8)</f>
        <v>0</v>
      </c>
      <c r="BV79" s="53"/>
      <c r="BW79" s="54">
        <f>BV79*E79*F79*H79*J79*$BW$8</f>
        <v>0</v>
      </c>
      <c r="BX79" s="53"/>
      <c r="BY79" s="54">
        <f>SUM(BX79*E79*F79*H79*J79*$BY$8)</f>
        <v>0</v>
      </c>
      <c r="BZ79" s="53"/>
      <c r="CA79" s="54">
        <f>SUM(BZ79*E79*F79*H79*J79*$CA$8)</f>
        <v>0</v>
      </c>
      <c r="CB79" s="53"/>
      <c r="CC79" s="54">
        <f>SUM(CB79*E79*F79*H79*J79*$CC$8)</f>
        <v>0</v>
      </c>
      <c r="CD79" s="53"/>
      <c r="CE79" s="54">
        <f>SUM(CD79*E79*F79*H79*J79*$CE$8)</f>
        <v>0</v>
      </c>
      <c r="CF79" s="53"/>
      <c r="CG79" s="54">
        <f>CF79*E79*F79*H79*J79*$CG$8</f>
        <v>0</v>
      </c>
      <c r="CH79" s="53"/>
      <c r="CI79" s="54">
        <f>SUM(CH79*E79*F79*H79*J79*$CI$8)</f>
        <v>0</v>
      </c>
      <c r="CJ79" s="53"/>
      <c r="CK79" s="54">
        <f>SUM(CJ79*E79*F79*H79*K79*$CK$8)</f>
        <v>0</v>
      </c>
      <c r="CL79" s="53"/>
      <c r="CM79" s="54">
        <f>SUM(CL79*E79*F79*H79*K79*$CM$8)</f>
        <v>0</v>
      </c>
      <c r="CN79" s="53"/>
      <c r="CO79" s="54">
        <f>SUM(CN79*E79*F79*H79*K79*$CO$8)</f>
        <v>0</v>
      </c>
      <c r="CP79" s="53"/>
      <c r="CQ79" s="54">
        <f>SUM(CP79*E79*F79*H79*K79*$CQ$8)</f>
        <v>0</v>
      </c>
      <c r="CR79" s="53"/>
      <c r="CS79" s="54">
        <f>SUM(CR79*E79*F79*H79*K79*$CS$8)</f>
        <v>0</v>
      </c>
      <c r="CT79" s="53"/>
      <c r="CU79" s="54">
        <f>SUM(CT79*E79*F79*H79*K79*$CU$8)</f>
        <v>0</v>
      </c>
      <c r="CV79" s="53"/>
      <c r="CW79" s="54">
        <f>SUM(CV79*E79*F79*H79*K79*$CW$8)</f>
        <v>0</v>
      </c>
      <c r="CX79" s="53"/>
      <c r="CY79" s="54">
        <f>SUM(CX79*E79*F79*H79*K79*$CY$8)</f>
        <v>0</v>
      </c>
      <c r="CZ79" s="53"/>
      <c r="DA79" s="54">
        <f>SUM(CZ79*E79*F79*H79*K79*$DA$8)</f>
        <v>0</v>
      </c>
      <c r="DB79" s="53"/>
      <c r="DC79" s="54">
        <f>SUM(DB79*E79*F79*H79*K79*$DC$8)</f>
        <v>0</v>
      </c>
      <c r="DD79" s="53"/>
      <c r="DE79" s="54">
        <f>SUM(DD79*E79*F79*H79*K79*$DE$8)</f>
        <v>0</v>
      </c>
      <c r="DF79" s="53"/>
      <c r="DG79" s="54">
        <f>SUM(DF79*E79*F79*H79*K79*$DG$8)</f>
        <v>0</v>
      </c>
      <c r="DH79" s="53"/>
      <c r="DI79" s="54">
        <f>SUM(DH79*E79*F79*H79*K79*$DI$8)</f>
        <v>0</v>
      </c>
      <c r="DJ79" s="53"/>
      <c r="DK79" s="54">
        <f>SUM(DJ79*E79*F79*H79*K79*$DK$8)</f>
        <v>0</v>
      </c>
      <c r="DL79" s="53"/>
      <c r="DM79" s="54">
        <f>SUM(DL79*E79*F79*H79*K79*$DM$8)</f>
        <v>0</v>
      </c>
      <c r="DN79" s="53"/>
      <c r="DO79" s="54">
        <f>DN79*E79*F79*H79*K79*$DO$8</f>
        <v>0</v>
      </c>
      <c r="DP79" s="53"/>
      <c r="DQ79" s="54">
        <f>SUM(DP79*E79*F79*H79*K79*$DQ$8)</f>
        <v>0</v>
      </c>
      <c r="DR79" s="53"/>
      <c r="DS79" s="54">
        <f>SUM(DR79*E79*F79*H79*K79*$DS$8)</f>
        <v>0</v>
      </c>
      <c r="DT79" s="53"/>
      <c r="DU79" s="54">
        <f>SUM(DT79*E79*F79*H79*L79*$DU$8)</f>
        <v>0</v>
      </c>
      <c r="DV79" s="57"/>
      <c r="DW79" s="54">
        <f>SUM(DV79*E79*F79*H79*M79*$DW$8)</f>
        <v>0</v>
      </c>
      <c r="DX79" s="53"/>
      <c r="DY79" s="54">
        <f>SUM(DX79*E79*F79*H79*J79*$DY$8)</f>
        <v>0</v>
      </c>
      <c r="DZ79" s="53"/>
      <c r="EA79" s="59">
        <f>SUM(DZ79*E79*F79*H79*J79*$EA$8)</f>
        <v>0</v>
      </c>
      <c r="EB79" s="53"/>
      <c r="EC79" s="54">
        <f>SUM(EB79*E79*F79*H79*J79*$EC$8)</f>
        <v>0</v>
      </c>
      <c r="ED79" s="53"/>
      <c r="EE79" s="54">
        <f>SUM(ED79*E79*F79*H79*J79*$EE$8)</f>
        <v>0</v>
      </c>
      <c r="EF79" s="53"/>
      <c r="EG79" s="54">
        <f>EF79*E79*F79*H79*J79*$EG$8</f>
        <v>0</v>
      </c>
      <c r="EH79" s="53"/>
      <c r="EI79" s="54">
        <f>EH79*E79*F79*H79*J79*$EI$8</f>
        <v>0</v>
      </c>
      <c r="EJ79" s="53"/>
      <c r="EK79" s="54"/>
      <c r="EL79" s="60">
        <f t="shared" si="106"/>
        <v>0</v>
      </c>
      <c r="EM79" s="60">
        <f t="shared" si="106"/>
        <v>0</v>
      </c>
      <c r="EN79" s="1">
        <f>EL79*H79</f>
        <v>0</v>
      </c>
    </row>
    <row r="80" spans="1:265" ht="30" x14ac:dyDescent="0.25">
      <c r="A80" s="44"/>
      <c r="B80" s="20">
        <v>48</v>
      </c>
      <c r="C80" s="46" t="s">
        <v>281</v>
      </c>
      <c r="D80" s="47" t="s">
        <v>282</v>
      </c>
      <c r="E80" s="48">
        <v>13520</v>
      </c>
      <c r="F80" s="49">
        <v>3.18</v>
      </c>
      <c r="G80" s="78"/>
      <c r="H80" s="48">
        <v>1</v>
      </c>
      <c r="I80" s="51"/>
      <c r="J80" s="48">
        <v>1.4</v>
      </c>
      <c r="K80" s="48">
        <v>1.68</v>
      </c>
      <c r="L80" s="48">
        <v>2.23</v>
      </c>
      <c r="M80" s="52">
        <v>2.57</v>
      </c>
      <c r="N80" s="53"/>
      <c r="O80" s="54">
        <f>N80*E80*F80*H80*J80*$O$8</f>
        <v>0</v>
      </c>
      <c r="P80" s="55"/>
      <c r="Q80" s="54">
        <f>P80*E80*F80*H80*J80*$Q$8</f>
        <v>0</v>
      </c>
      <c r="R80" s="53"/>
      <c r="S80" s="54">
        <f>R80*E80*F80*H80*J80*$S$8</f>
        <v>0</v>
      </c>
      <c r="T80" s="53"/>
      <c r="U80" s="54">
        <f>SUM(T80*E80*F80*H80*J80*$U$8)</f>
        <v>0</v>
      </c>
      <c r="V80" s="53"/>
      <c r="W80" s="53">
        <f>SUM(V80*E80*F80*H80*J80*$W$8)</f>
        <v>0</v>
      </c>
      <c r="X80" s="53"/>
      <c r="Y80" s="54">
        <f>SUM(X80*E80*F80*H80*J80*$Y$8)</f>
        <v>0</v>
      </c>
      <c r="Z80" s="53"/>
      <c r="AA80" s="54">
        <f>SUM(Z80*E80*F80*H80*J80*$AA$8)</f>
        <v>0</v>
      </c>
      <c r="AB80" s="53"/>
      <c r="AC80" s="54">
        <f>SUM(AB80*E80*F80*H80*J80*$AC$8)</f>
        <v>0</v>
      </c>
      <c r="AD80" s="53"/>
      <c r="AE80" s="54">
        <f>SUM(AD80*E80*F80*H80*K80*$AE$8)</f>
        <v>0</v>
      </c>
      <c r="AF80" s="53"/>
      <c r="AG80" s="54">
        <f>SUM(AF80*E80*F80*H80*K80*$AG$8)</f>
        <v>0</v>
      </c>
      <c r="AH80" s="53"/>
      <c r="AI80" s="54">
        <f>SUM(AH80*E80*F80*H80*J80*$AI$8)</f>
        <v>0</v>
      </c>
      <c r="AJ80" s="53"/>
      <c r="AK80" s="53">
        <f>SUM(AJ80*E80*F80*H80*J80*$AK$8)</f>
        <v>0</v>
      </c>
      <c r="AL80" s="53"/>
      <c r="AM80" s="54">
        <f>SUM(AL80*E80*F80*H80*J80*$AM$8)</f>
        <v>0</v>
      </c>
      <c r="AN80" s="53"/>
      <c r="AO80" s="54">
        <f>SUM(AN80*E80*F80*H80*J80*$AO$8)</f>
        <v>0</v>
      </c>
      <c r="AP80" s="53"/>
      <c r="AQ80" s="54">
        <f>SUM(E80*F80*H80*J80*AP80*$AQ$8)</f>
        <v>0</v>
      </c>
      <c r="AR80" s="53"/>
      <c r="AS80" s="54">
        <f>SUM(AR80*E80*F80*H80*J80*$AS$8)</f>
        <v>0</v>
      </c>
      <c r="AT80" s="53"/>
      <c r="AU80" s="54">
        <f>SUM(AT80*E80*F80*H80*J80*$AU$8)</f>
        <v>0</v>
      </c>
      <c r="AV80" s="53"/>
      <c r="AW80" s="54">
        <f>SUM(AV80*E80*F80*H80*J80*$AW$8)</f>
        <v>0</v>
      </c>
      <c r="AX80" s="53"/>
      <c r="AY80" s="54">
        <f>SUM(AX80*E80*F80*H80*J80*$AY$8)</f>
        <v>0</v>
      </c>
      <c r="AZ80" s="53"/>
      <c r="BA80" s="54">
        <f>SUM(AZ80*E80*F80*H80*J80*$BA$8)</f>
        <v>0</v>
      </c>
      <c r="BB80" s="53"/>
      <c r="BC80" s="54">
        <f>SUM(BB80*E80*F80*H80*J80*$BC$8)</f>
        <v>0</v>
      </c>
      <c r="BD80" s="53"/>
      <c r="BE80" s="54">
        <f>SUM(BD80*E80*F80*H80*J80*$BE$8)</f>
        <v>0</v>
      </c>
      <c r="BF80" s="53"/>
      <c r="BG80" s="54">
        <f>BF80*E80*F80*H80*J80*$BG$8</f>
        <v>0</v>
      </c>
      <c r="BH80" s="53"/>
      <c r="BI80" s="54">
        <f>BH80*E80*F80*H80*J80*$BI$8</f>
        <v>0</v>
      </c>
      <c r="BJ80" s="53"/>
      <c r="BK80" s="54">
        <f>BJ80*E80*F80*H80*J80*$BK$8</f>
        <v>0</v>
      </c>
      <c r="BL80" s="53"/>
      <c r="BM80" s="54">
        <f>SUM(BL80*E80*F80*H80*J80*$BM$8)</f>
        <v>0</v>
      </c>
      <c r="BN80" s="53"/>
      <c r="BO80" s="54">
        <f>SUM(BN80*E80*F80*H80*J80*$BO$8)</f>
        <v>0</v>
      </c>
      <c r="BP80" s="53"/>
      <c r="BQ80" s="54">
        <f>SUM(BP80*E80*F80*H80*J80*$BQ$8)</f>
        <v>0</v>
      </c>
      <c r="BR80" s="53"/>
      <c r="BS80" s="54">
        <f>SUM(BR80*E80*F80*H80*J80*$BS$8)</f>
        <v>0</v>
      </c>
      <c r="BT80" s="53"/>
      <c r="BU80" s="54">
        <f>SUM(BT80*E80*F80*H80*J80*$BU$8)</f>
        <v>0</v>
      </c>
      <c r="BV80" s="53"/>
      <c r="BW80" s="54">
        <f>BV80*E80*F80*H80*J80*$BW$8</f>
        <v>0</v>
      </c>
      <c r="BX80" s="53"/>
      <c r="BY80" s="54">
        <f>SUM(BX80*E80*F80*H80*J80*$BY$8)</f>
        <v>0</v>
      </c>
      <c r="BZ80" s="53"/>
      <c r="CA80" s="54">
        <f>SUM(BZ80*E80*F80*H80*J80*$CA$8)</f>
        <v>0</v>
      </c>
      <c r="CB80" s="53"/>
      <c r="CC80" s="54">
        <f>SUM(CB80*E80*F80*H80*J80*$CC$8)</f>
        <v>0</v>
      </c>
      <c r="CD80" s="53"/>
      <c r="CE80" s="54">
        <f>SUM(CD80*E80*F80*H80*J80*$CE$8)</f>
        <v>0</v>
      </c>
      <c r="CF80" s="53"/>
      <c r="CG80" s="54">
        <f>CF80*E80*F80*H80*J80*$CG$8</f>
        <v>0</v>
      </c>
      <c r="CH80" s="53"/>
      <c r="CI80" s="54">
        <f>SUM(CH80*E80*F80*H80*J80*$CI$8)</f>
        <v>0</v>
      </c>
      <c r="CJ80" s="53"/>
      <c r="CK80" s="54">
        <f>SUM(CJ80*E80*F80*H80*K80*$CK$8)</f>
        <v>0</v>
      </c>
      <c r="CL80" s="53"/>
      <c r="CM80" s="54">
        <f>SUM(CL80*E80*F80*H80*K80*$CM$8)</f>
        <v>0</v>
      </c>
      <c r="CN80" s="53"/>
      <c r="CO80" s="54">
        <f>SUM(CN80*E80*F80*H80*K80*$CO$8)</f>
        <v>0</v>
      </c>
      <c r="CP80" s="53"/>
      <c r="CQ80" s="54">
        <f>SUM(CP80*E80*F80*H80*K80*$CQ$8)</f>
        <v>0</v>
      </c>
      <c r="CR80" s="53"/>
      <c r="CS80" s="54">
        <f>SUM(CR80*E80*F80*H80*K80*$CS$8)</f>
        <v>0</v>
      </c>
      <c r="CT80" s="53"/>
      <c r="CU80" s="54">
        <f>SUM(CT80*E80*F80*H80*K80*$CU$8)</f>
        <v>0</v>
      </c>
      <c r="CV80" s="53"/>
      <c r="CW80" s="54">
        <f>SUM(CV80*E80*F80*H80*K80*$CW$8)</f>
        <v>0</v>
      </c>
      <c r="CX80" s="53"/>
      <c r="CY80" s="54">
        <f>SUM(CX80*E80*F80*H80*K80*$CY$8)</f>
        <v>0</v>
      </c>
      <c r="CZ80" s="53"/>
      <c r="DA80" s="54">
        <f>SUM(CZ80*E80*F80*H80*K80*$DA$8)</f>
        <v>0</v>
      </c>
      <c r="DB80" s="53"/>
      <c r="DC80" s="54">
        <f>SUM(DB80*E80*F80*H80*K80*$DC$8)</f>
        <v>0</v>
      </c>
      <c r="DD80" s="53"/>
      <c r="DE80" s="54">
        <f>SUM(DD80*E80*F80*H80*K80*$DE$8)</f>
        <v>0</v>
      </c>
      <c r="DF80" s="53"/>
      <c r="DG80" s="54">
        <f>SUM(DF80*E80*F80*H80*K80*$DG$8)</f>
        <v>0</v>
      </c>
      <c r="DH80" s="53"/>
      <c r="DI80" s="54">
        <f>SUM(DH80*E80*F80*H80*K80*$DI$8)</f>
        <v>0</v>
      </c>
      <c r="DJ80" s="53"/>
      <c r="DK80" s="54">
        <f>SUM(DJ80*E80*F80*H80*K80*$DK$8)</f>
        <v>0</v>
      </c>
      <c r="DL80" s="53"/>
      <c r="DM80" s="54">
        <f>SUM(DL80*E80*F80*H80*K80*$DM$8)</f>
        <v>0</v>
      </c>
      <c r="DN80" s="53"/>
      <c r="DO80" s="54">
        <f>DN80*E80*F80*H80*K80*$DO$8</f>
        <v>0</v>
      </c>
      <c r="DP80" s="53"/>
      <c r="DQ80" s="54">
        <f>SUM(DP80*E80*F80*H80*K80*$DQ$8)</f>
        <v>0</v>
      </c>
      <c r="DR80" s="53"/>
      <c r="DS80" s="54">
        <f>SUM(DR80*E80*F80*H80*K80*$DS$8)</f>
        <v>0</v>
      </c>
      <c r="DT80" s="53"/>
      <c r="DU80" s="54">
        <f>SUM(DT80*E80*F80*H80*L80*$DU$8)</f>
        <v>0</v>
      </c>
      <c r="DV80" s="57"/>
      <c r="DW80" s="54">
        <f>SUM(DV80*E80*F80*H80*M80*$DW$8)</f>
        <v>0</v>
      </c>
      <c r="DX80" s="53"/>
      <c r="DY80" s="54">
        <f>SUM(DX80*E80*F80*H80*J80*$DY$8)</f>
        <v>0</v>
      </c>
      <c r="DZ80" s="53"/>
      <c r="EA80" s="59">
        <f>SUM(DZ80*E80*F80*H80*J80*$EA$8)</f>
        <v>0</v>
      </c>
      <c r="EB80" s="53"/>
      <c r="EC80" s="54">
        <f>SUM(EB80*E80*F80*H80*J80*$EC$8)</f>
        <v>0</v>
      </c>
      <c r="ED80" s="53"/>
      <c r="EE80" s="54">
        <f>SUM(ED80*E80*F80*H80*J80*$EE$8)</f>
        <v>0</v>
      </c>
      <c r="EF80" s="53"/>
      <c r="EG80" s="54">
        <f>EF80*E80*F80*H80*J80*$EG$8</f>
        <v>0</v>
      </c>
      <c r="EH80" s="53"/>
      <c r="EI80" s="54">
        <f>EH80*E80*F80*H80*J80*$EI$8</f>
        <v>0</v>
      </c>
      <c r="EJ80" s="53"/>
      <c r="EK80" s="54"/>
      <c r="EL80" s="60">
        <f t="shared" si="106"/>
        <v>0</v>
      </c>
      <c r="EM80" s="60">
        <f t="shared" si="106"/>
        <v>0</v>
      </c>
      <c r="EN80" s="1">
        <f>EL80*H80</f>
        <v>0</v>
      </c>
    </row>
    <row r="81" spans="1:265" x14ac:dyDescent="0.25">
      <c r="A81" s="44"/>
      <c r="B81" s="45">
        <v>49</v>
      </c>
      <c r="C81" s="46" t="s">
        <v>283</v>
      </c>
      <c r="D81" s="47" t="s">
        <v>284</v>
      </c>
      <c r="E81" s="48">
        <v>13520</v>
      </c>
      <c r="F81" s="49">
        <v>0.8</v>
      </c>
      <c r="G81" s="78"/>
      <c r="H81" s="48">
        <v>1</v>
      </c>
      <c r="I81" s="51"/>
      <c r="J81" s="48">
        <v>1.4</v>
      </c>
      <c r="K81" s="48">
        <v>1.68</v>
      </c>
      <c r="L81" s="48">
        <v>2.23</v>
      </c>
      <c r="M81" s="52">
        <v>2.57</v>
      </c>
      <c r="N81" s="53"/>
      <c r="O81" s="54">
        <f>N81*E81*F81*H81*J81*$O$8</f>
        <v>0</v>
      </c>
      <c r="P81" s="55"/>
      <c r="Q81" s="54">
        <f>P81*E81*F81*H81*J81*$Q$8</f>
        <v>0</v>
      </c>
      <c r="R81" s="53"/>
      <c r="S81" s="54">
        <f>R81*E81*F81*H81*J81*$S$8</f>
        <v>0</v>
      </c>
      <c r="T81" s="53"/>
      <c r="U81" s="54">
        <f>SUM(T81*E81*F81*H81*J81*$U$8)</f>
        <v>0</v>
      </c>
      <c r="V81" s="53"/>
      <c r="W81" s="53">
        <f>SUM(V81*E81*F81*H81*J81*$W$8)</f>
        <v>0</v>
      </c>
      <c r="X81" s="53"/>
      <c r="Y81" s="54">
        <f>SUM(X81*E81*F81*H81*J81*$Y$8)</f>
        <v>0</v>
      </c>
      <c r="Z81" s="53">
        <v>3</v>
      </c>
      <c r="AA81" s="54">
        <f>SUM(Z81*E81*F81*H81*J81*$AA$8)</f>
        <v>45427.199999999997</v>
      </c>
      <c r="AB81" s="53">
        <v>5</v>
      </c>
      <c r="AC81" s="54">
        <f>SUM(AB81*E81*F81*H81*J81*$AC$8)</f>
        <v>75712</v>
      </c>
      <c r="AD81" s="53"/>
      <c r="AE81" s="54">
        <f>SUM(AD81*E81*F81*H81*K81*$AE$8)</f>
        <v>0</v>
      </c>
      <c r="AF81" s="53"/>
      <c r="AG81" s="54">
        <f>SUM(AF81*E81*F81*H81*K81*$AG$8)</f>
        <v>0</v>
      </c>
      <c r="AH81" s="53"/>
      <c r="AI81" s="54">
        <f>SUM(AH81*E81*F81*H81*J81*$AI$8)</f>
        <v>0</v>
      </c>
      <c r="AJ81" s="53"/>
      <c r="AK81" s="53">
        <f>SUM(AJ81*E81*F81*H81*J81*$AK$8)</f>
        <v>0</v>
      </c>
      <c r="AL81" s="53"/>
      <c r="AM81" s="54">
        <f>SUM(AL81*E81*F81*H81*J81*$AM$8)</f>
        <v>0</v>
      </c>
      <c r="AN81" s="53"/>
      <c r="AO81" s="54">
        <f>SUM(AN81*E81*F81*H81*J81*$AO$8)</f>
        <v>0</v>
      </c>
      <c r="AP81" s="53"/>
      <c r="AQ81" s="54">
        <f>SUM(E81*F81*H81*J81*AP81*$AQ$8)</f>
        <v>0</v>
      </c>
      <c r="AR81" s="53"/>
      <c r="AS81" s="54">
        <f>SUM(AR81*E81*F81*H81*J81*$AS$8)</f>
        <v>0</v>
      </c>
      <c r="AT81" s="53"/>
      <c r="AU81" s="54">
        <f>SUM(AT81*E81*F81*H81*J81*$AU$8)</f>
        <v>0</v>
      </c>
      <c r="AV81" s="53">
        <v>2</v>
      </c>
      <c r="AW81" s="54">
        <f>SUM(AV81*E81*F81*H81*J81*$AW$8)</f>
        <v>30284.799999999999</v>
      </c>
      <c r="AX81" s="53"/>
      <c r="AY81" s="54">
        <f>SUM(AX81*E81*F81*H81*J81*$AY$8)</f>
        <v>0</v>
      </c>
      <c r="AZ81" s="53"/>
      <c r="BA81" s="54">
        <f>SUM(AZ81*E81*F81*H81*J81*$BA$8)</f>
        <v>0</v>
      </c>
      <c r="BB81" s="53"/>
      <c r="BC81" s="54">
        <f>SUM(BB81*E81*F81*H81*J81*$BC$8)</f>
        <v>0</v>
      </c>
      <c r="BD81" s="53"/>
      <c r="BE81" s="54">
        <f>SUM(BD81*E81*F81*H81*J81*$BE$8)</f>
        <v>0</v>
      </c>
      <c r="BF81" s="53"/>
      <c r="BG81" s="54">
        <f>BF81*E81*F81*H81*J81*$BG$8</f>
        <v>0</v>
      </c>
      <c r="BH81" s="53"/>
      <c r="BI81" s="54">
        <f>BH81*E81*F81*H81*J81*$BI$8</f>
        <v>0</v>
      </c>
      <c r="BJ81" s="53"/>
      <c r="BK81" s="54">
        <f>BJ81*E81*F81*H81*J81*$BK$8</f>
        <v>0</v>
      </c>
      <c r="BL81" s="53"/>
      <c r="BM81" s="54">
        <f>SUM(BL81*E81*F81*H81*J81*$BM$8)</f>
        <v>0</v>
      </c>
      <c r="BN81" s="53">
        <v>7</v>
      </c>
      <c r="BO81" s="54">
        <f>SUM(BN81*E81*F81*H81*J81*$BO$8)</f>
        <v>105996.79999999999</v>
      </c>
      <c r="BP81" s="53"/>
      <c r="BQ81" s="54">
        <f>SUM(BP81*E81*F81*H81*J81*$BQ$8)</f>
        <v>0</v>
      </c>
      <c r="BR81" s="53"/>
      <c r="BS81" s="54">
        <f>SUM(BR81*E81*F81*H81*J81*$BS$8)</f>
        <v>0</v>
      </c>
      <c r="BT81" s="53"/>
      <c r="BU81" s="54">
        <f>SUM(BT81*E81*F81*H81*J81*$BU$8)</f>
        <v>0</v>
      </c>
      <c r="BV81" s="53"/>
      <c r="BW81" s="54">
        <f>BV81*E81*F81*H81*J81*$BW$8</f>
        <v>0</v>
      </c>
      <c r="BX81" s="53">
        <v>5</v>
      </c>
      <c r="BY81" s="54">
        <f>SUM(BX81*E81*F81*H81*J81*$BY$8)</f>
        <v>75712</v>
      </c>
      <c r="BZ81" s="53"/>
      <c r="CA81" s="54">
        <f>SUM(BZ81*E81*F81*H81*J81*$CA$8)</f>
        <v>0</v>
      </c>
      <c r="CB81" s="53">
        <v>6</v>
      </c>
      <c r="CC81" s="54">
        <f>SUM(CB81*E81*F81*H81*J81*$CC$8)</f>
        <v>90854.399999999994</v>
      </c>
      <c r="CD81" s="53"/>
      <c r="CE81" s="54">
        <f>SUM(CD81*E81*F81*H81*J81*$CE$8)</f>
        <v>0</v>
      </c>
      <c r="CF81" s="53">
        <v>5</v>
      </c>
      <c r="CG81" s="54">
        <f>CF81*E81*F81*H81*J81*$CG$8</f>
        <v>75712</v>
      </c>
      <c r="CH81" s="53">
        <v>1</v>
      </c>
      <c r="CI81" s="54">
        <f>SUM(CH81*E81*F81*H81*J81*$CI$8)</f>
        <v>15142.4</v>
      </c>
      <c r="CJ81" s="53"/>
      <c r="CK81" s="54">
        <f>SUM(CJ81*E81*F81*H81*K81*$CK$8)</f>
        <v>0</v>
      </c>
      <c r="CL81" s="53"/>
      <c r="CM81" s="54">
        <f>SUM(CL81*E81*F81*H81*K81*$CM$8)</f>
        <v>0</v>
      </c>
      <c r="CN81" s="53"/>
      <c r="CO81" s="54">
        <f>SUM(CN81*E81*F81*H81*K81*$CO$8)</f>
        <v>0</v>
      </c>
      <c r="CP81" s="53"/>
      <c r="CQ81" s="54">
        <f>SUM(CP81*E81*F81*H81*K81*$CQ$8)</f>
        <v>0</v>
      </c>
      <c r="CR81" s="53">
        <v>1</v>
      </c>
      <c r="CS81" s="54">
        <f>SUM(CR81*E81*F81*H81*K81*$CS$8)</f>
        <v>18170.88</v>
      </c>
      <c r="CT81" s="53"/>
      <c r="CU81" s="54">
        <f>SUM(CT81*E81*F81*H81*K81*$CU$8)</f>
        <v>0</v>
      </c>
      <c r="CV81" s="53"/>
      <c r="CW81" s="54">
        <f>SUM(CV81*E81*F81*H81*K81*$CW$8)</f>
        <v>0</v>
      </c>
      <c r="CX81" s="53"/>
      <c r="CY81" s="54">
        <f>SUM(CX81*E81*F81*H81*K81*$CY$8)</f>
        <v>0</v>
      </c>
      <c r="CZ81" s="53">
        <v>10</v>
      </c>
      <c r="DA81" s="54">
        <f>SUM(CZ81*E81*F81*H81*K81*$DA$8)</f>
        <v>181708.79999999999</v>
      </c>
      <c r="DB81" s="53"/>
      <c r="DC81" s="54">
        <f>SUM(DB81*E81*F81*H81*K81*$DC$8)</f>
        <v>0</v>
      </c>
      <c r="DD81" s="53"/>
      <c r="DE81" s="54">
        <f>SUM(DD81*E81*F81*H81*K81*$DE$8)</f>
        <v>0</v>
      </c>
      <c r="DF81" s="53">
        <v>7</v>
      </c>
      <c r="DG81" s="54">
        <f>SUM(DF81*E81*F81*H81*K81*$DG$8)</f>
        <v>127196.15999999999</v>
      </c>
      <c r="DH81" s="53"/>
      <c r="DI81" s="54">
        <f>SUM(DH81*E81*F81*H81*K81*$DI$8)</f>
        <v>0</v>
      </c>
      <c r="DJ81" s="53">
        <v>4</v>
      </c>
      <c r="DK81" s="54">
        <f>SUM(DJ81*E81*F81*H81*K81*$DK$8)</f>
        <v>72683.520000000004</v>
      </c>
      <c r="DL81" s="53"/>
      <c r="DM81" s="54">
        <f>SUM(DL81*E81*F81*H81*K81*$DM$8)</f>
        <v>0</v>
      </c>
      <c r="DN81" s="53"/>
      <c r="DO81" s="54">
        <f>DN81*E81*F81*H81*K81*$DO$8</f>
        <v>0</v>
      </c>
      <c r="DP81" s="53">
        <v>4</v>
      </c>
      <c r="DQ81" s="54">
        <f>SUM(DP81*E81*F81*H81*K81*$DQ$8)</f>
        <v>72683.520000000004</v>
      </c>
      <c r="DR81" s="53"/>
      <c r="DS81" s="54">
        <f>SUM(DR81*E81*F81*H81*K81*$DS$8)</f>
        <v>0</v>
      </c>
      <c r="DT81" s="53"/>
      <c r="DU81" s="54">
        <f>SUM(DT81*E81*F81*H81*L81*$DU$8)</f>
        <v>0</v>
      </c>
      <c r="DV81" s="57"/>
      <c r="DW81" s="54">
        <f>SUM(DV81*E81*F81*H81*M81*$DW$8)</f>
        <v>0</v>
      </c>
      <c r="DX81" s="53"/>
      <c r="DY81" s="54">
        <f>SUM(DX81*E81*F81*H81*J81*$DY$8)</f>
        <v>0</v>
      </c>
      <c r="DZ81" s="53"/>
      <c r="EA81" s="59">
        <f>SUM(DZ81*E81*F81*H81*J81*$EA$8)</f>
        <v>0</v>
      </c>
      <c r="EB81" s="53"/>
      <c r="EC81" s="54">
        <f>SUM(EB81*E81*F81*H81*J81*$EC$8)</f>
        <v>0</v>
      </c>
      <c r="ED81" s="53"/>
      <c r="EE81" s="54">
        <f>SUM(ED81*E81*F81*H81*J81*$EE$8)</f>
        <v>0</v>
      </c>
      <c r="EF81" s="53"/>
      <c r="EG81" s="54">
        <f>EF81*E81*F81*H81*J81*$EG$8</f>
        <v>0</v>
      </c>
      <c r="EH81" s="53"/>
      <c r="EI81" s="54">
        <f>EH81*E81*F81*H81*J81*$EI$8</f>
        <v>0</v>
      </c>
      <c r="EJ81" s="53"/>
      <c r="EK81" s="54"/>
      <c r="EL81" s="60">
        <f t="shared" si="106"/>
        <v>60</v>
      </c>
      <c r="EM81" s="60">
        <f t="shared" si="106"/>
        <v>987284.4800000001</v>
      </c>
      <c r="EN81" s="1">
        <f>EL81*H81</f>
        <v>60</v>
      </c>
    </row>
    <row r="82" spans="1:265" s="80" customFormat="1" x14ac:dyDescent="0.25">
      <c r="A82" s="91">
        <v>19</v>
      </c>
      <c r="B82" s="92"/>
      <c r="C82" s="72"/>
      <c r="D82" s="34" t="s">
        <v>285</v>
      </c>
      <c r="E82" s="48">
        <v>13520</v>
      </c>
      <c r="F82" s="85">
        <v>6.09</v>
      </c>
      <c r="G82" s="85"/>
      <c r="H82" s="85">
        <v>1</v>
      </c>
      <c r="I82" s="75"/>
      <c r="J82" s="93"/>
      <c r="K82" s="93"/>
      <c r="L82" s="93"/>
      <c r="M82" s="108">
        <v>2.57</v>
      </c>
      <c r="N82" s="43">
        <f>SUM(N83:N111)</f>
        <v>1</v>
      </c>
      <c r="O82" s="43">
        <f t="shared" ref="O82:BZ82" si="107">SUM(O83:O111)</f>
        <v>46941.439999999995</v>
      </c>
      <c r="P82" s="43">
        <f t="shared" si="107"/>
        <v>0</v>
      </c>
      <c r="Q82" s="43">
        <f t="shared" si="107"/>
        <v>0</v>
      </c>
      <c r="R82" s="43">
        <f t="shared" si="107"/>
        <v>1497</v>
      </c>
      <c r="S82" s="43">
        <f t="shared" si="107"/>
        <v>67115659.520000011</v>
      </c>
      <c r="T82" s="43">
        <f t="shared" si="107"/>
        <v>0</v>
      </c>
      <c r="U82" s="43">
        <f t="shared" si="107"/>
        <v>0</v>
      </c>
      <c r="V82" s="43">
        <f t="shared" si="107"/>
        <v>0</v>
      </c>
      <c r="W82" s="43">
        <f t="shared" si="107"/>
        <v>0</v>
      </c>
      <c r="X82" s="43">
        <f t="shared" si="107"/>
        <v>0</v>
      </c>
      <c r="Y82" s="43">
        <f t="shared" si="107"/>
        <v>0</v>
      </c>
      <c r="Z82" s="43">
        <f t="shared" si="107"/>
        <v>0</v>
      </c>
      <c r="AA82" s="43">
        <f t="shared" si="107"/>
        <v>0</v>
      </c>
      <c r="AB82" s="43">
        <f t="shared" si="107"/>
        <v>15</v>
      </c>
      <c r="AC82" s="43">
        <f t="shared" si="107"/>
        <v>244171.19999999998</v>
      </c>
      <c r="AD82" s="43">
        <f t="shared" si="107"/>
        <v>43</v>
      </c>
      <c r="AE82" s="43">
        <f t="shared" si="107"/>
        <v>2301114.8159999996</v>
      </c>
      <c r="AF82" s="43">
        <f t="shared" si="107"/>
        <v>0</v>
      </c>
      <c r="AG82" s="43">
        <f t="shared" si="107"/>
        <v>0</v>
      </c>
      <c r="AH82" s="43">
        <f t="shared" si="107"/>
        <v>0</v>
      </c>
      <c r="AI82" s="43">
        <f t="shared" si="107"/>
        <v>0</v>
      </c>
      <c r="AJ82" s="43">
        <f t="shared" si="107"/>
        <v>0</v>
      </c>
      <c r="AK82" s="43">
        <f t="shared" si="107"/>
        <v>0</v>
      </c>
      <c r="AL82" s="43">
        <f t="shared" si="107"/>
        <v>0</v>
      </c>
      <c r="AM82" s="43">
        <f t="shared" si="107"/>
        <v>0</v>
      </c>
      <c r="AN82" s="43">
        <f t="shared" si="107"/>
        <v>0</v>
      </c>
      <c r="AO82" s="43">
        <f t="shared" si="107"/>
        <v>0</v>
      </c>
      <c r="AP82" s="43">
        <f t="shared" si="107"/>
        <v>0</v>
      </c>
      <c r="AQ82" s="43">
        <f t="shared" si="107"/>
        <v>0</v>
      </c>
      <c r="AR82" s="43">
        <f t="shared" si="107"/>
        <v>0</v>
      </c>
      <c r="AS82" s="43">
        <f t="shared" si="107"/>
        <v>0</v>
      </c>
      <c r="AT82" s="43">
        <f t="shared" si="107"/>
        <v>0</v>
      </c>
      <c r="AU82" s="43">
        <f t="shared" si="107"/>
        <v>0</v>
      </c>
      <c r="AV82" s="43">
        <f t="shared" si="107"/>
        <v>0</v>
      </c>
      <c r="AW82" s="43">
        <f t="shared" si="107"/>
        <v>0</v>
      </c>
      <c r="AX82" s="43">
        <f t="shared" si="107"/>
        <v>0</v>
      </c>
      <c r="AY82" s="43">
        <f t="shared" si="107"/>
        <v>0</v>
      </c>
      <c r="AZ82" s="43">
        <f t="shared" si="107"/>
        <v>0</v>
      </c>
      <c r="BA82" s="43">
        <f t="shared" si="107"/>
        <v>0</v>
      </c>
      <c r="BB82" s="43">
        <f t="shared" si="107"/>
        <v>0</v>
      </c>
      <c r="BC82" s="43">
        <f t="shared" si="107"/>
        <v>0</v>
      </c>
      <c r="BD82" s="43">
        <f t="shared" si="107"/>
        <v>0</v>
      </c>
      <c r="BE82" s="43">
        <f t="shared" si="107"/>
        <v>0</v>
      </c>
      <c r="BF82" s="43">
        <f t="shared" si="107"/>
        <v>0</v>
      </c>
      <c r="BG82" s="43">
        <f t="shared" si="107"/>
        <v>0</v>
      </c>
      <c r="BH82" s="43">
        <f t="shared" si="107"/>
        <v>0</v>
      </c>
      <c r="BI82" s="43">
        <f t="shared" si="107"/>
        <v>0</v>
      </c>
      <c r="BJ82" s="43">
        <f t="shared" si="107"/>
        <v>0</v>
      </c>
      <c r="BK82" s="43">
        <f t="shared" si="107"/>
        <v>0</v>
      </c>
      <c r="BL82" s="43">
        <f t="shared" si="107"/>
        <v>0</v>
      </c>
      <c r="BM82" s="43">
        <f t="shared" si="107"/>
        <v>0</v>
      </c>
      <c r="BN82" s="43">
        <f t="shared" si="107"/>
        <v>0</v>
      </c>
      <c r="BO82" s="43">
        <f t="shared" si="107"/>
        <v>0</v>
      </c>
      <c r="BP82" s="43">
        <f t="shared" si="107"/>
        <v>0</v>
      </c>
      <c r="BQ82" s="43">
        <f t="shared" si="107"/>
        <v>0</v>
      </c>
      <c r="BR82" s="43">
        <f t="shared" si="107"/>
        <v>0</v>
      </c>
      <c r="BS82" s="43">
        <f t="shared" si="107"/>
        <v>0</v>
      </c>
      <c r="BT82" s="43">
        <f t="shared" si="107"/>
        <v>0</v>
      </c>
      <c r="BU82" s="43">
        <f t="shared" si="107"/>
        <v>0</v>
      </c>
      <c r="BV82" s="43">
        <f t="shared" si="107"/>
        <v>0</v>
      </c>
      <c r="BW82" s="43">
        <f t="shared" si="107"/>
        <v>0</v>
      </c>
      <c r="BX82" s="43">
        <f t="shared" si="107"/>
        <v>0</v>
      </c>
      <c r="BY82" s="43">
        <f t="shared" si="107"/>
        <v>0</v>
      </c>
      <c r="BZ82" s="43">
        <f t="shared" si="107"/>
        <v>0</v>
      </c>
      <c r="CA82" s="43">
        <f t="shared" ref="CA82:EM82" si="108">SUM(CA83:CA111)</f>
        <v>0</v>
      </c>
      <c r="CB82" s="43">
        <f t="shared" si="108"/>
        <v>0</v>
      </c>
      <c r="CC82" s="43">
        <f t="shared" si="108"/>
        <v>0</v>
      </c>
      <c r="CD82" s="43">
        <f t="shared" si="108"/>
        <v>0</v>
      </c>
      <c r="CE82" s="43">
        <f t="shared" si="108"/>
        <v>0</v>
      </c>
      <c r="CF82" s="43">
        <f t="shared" si="108"/>
        <v>0</v>
      </c>
      <c r="CG82" s="43">
        <f t="shared" si="108"/>
        <v>0</v>
      </c>
      <c r="CH82" s="43">
        <f t="shared" si="108"/>
        <v>0</v>
      </c>
      <c r="CI82" s="43">
        <f t="shared" si="108"/>
        <v>0</v>
      </c>
      <c r="CJ82" s="43">
        <f t="shared" si="108"/>
        <v>0</v>
      </c>
      <c r="CK82" s="43">
        <f t="shared" si="108"/>
        <v>0</v>
      </c>
      <c r="CL82" s="43">
        <f t="shared" si="108"/>
        <v>0</v>
      </c>
      <c r="CM82" s="43">
        <f t="shared" si="108"/>
        <v>0</v>
      </c>
      <c r="CN82" s="43">
        <f t="shared" si="108"/>
        <v>0</v>
      </c>
      <c r="CO82" s="43">
        <f t="shared" si="108"/>
        <v>0</v>
      </c>
      <c r="CP82" s="43">
        <f t="shared" si="108"/>
        <v>0</v>
      </c>
      <c r="CQ82" s="43">
        <f t="shared" si="108"/>
        <v>0</v>
      </c>
      <c r="CR82" s="43">
        <f t="shared" si="108"/>
        <v>0</v>
      </c>
      <c r="CS82" s="43">
        <f t="shared" si="108"/>
        <v>0</v>
      </c>
      <c r="CT82" s="43">
        <f t="shared" si="108"/>
        <v>0</v>
      </c>
      <c r="CU82" s="43">
        <f t="shared" si="108"/>
        <v>0</v>
      </c>
      <c r="CV82" s="43">
        <f t="shared" si="108"/>
        <v>0</v>
      </c>
      <c r="CW82" s="43">
        <f t="shared" si="108"/>
        <v>0</v>
      </c>
      <c r="CX82" s="43">
        <f t="shared" si="108"/>
        <v>0</v>
      </c>
      <c r="CY82" s="43">
        <f t="shared" si="108"/>
        <v>0</v>
      </c>
      <c r="CZ82" s="43">
        <f t="shared" si="108"/>
        <v>120</v>
      </c>
      <c r="DA82" s="43">
        <f t="shared" si="108"/>
        <v>2889169.92</v>
      </c>
      <c r="DB82" s="43">
        <f t="shared" si="108"/>
        <v>0</v>
      </c>
      <c r="DC82" s="43">
        <f t="shared" si="108"/>
        <v>0</v>
      </c>
      <c r="DD82" s="43">
        <f t="shared" si="108"/>
        <v>0</v>
      </c>
      <c r="DE82" s="43">
        <f t="shared" si="108"/>
        <v>0</v>
      </c>
      <c r="DF82" s="43">
        <f t="shared" si="108"/>
        <v>0</v>
      </c>
      <c r="DG82" s="43">
        <f t="shared" si="108"/>
        <v>0</v>
      </c>
      <c r="DH82" s="43">
        <f t="shared" si="108"/>
        <v>0</v>
      </c>
      <c r="DI82" s="43">
        <f t="shared" si="108"/>
        <v>0</v>
      </c>
      <c r="DJ82" s="43">
        <f t="shared" si="108"/>
        <v>0</v>
      </c>
      <c r="DK82" s="43">
        <f t="shared" si="108"/>
        <v>0</v>
      </c>
      <c r="DL82" s="43">
        <f t="shared" si="108"/>
        <v>0</v>
      </c>
      <c r="DM82" s="43">
        <f t="shared" si="108"/>
        <v>0</v>
      </c>
      <c r="DN82" s="43">
        <f t="shared" si="108"/>
        <v>0</v>
      </c>
      <c r="DO82" s="43">
        <f t="shared" si="108"/>
        <v>0</v>
      </c>
      <c r="DP82" s="43">
        <f t="shared" si="108"/>
        <v>0</v>
      </c>
      <c r="DQ82" s="43">
        <f t="shared" si="108"/>
        <v>0</v>
      </c>
      <c r="DR82" s="43">
        <f t="shared" si="108"/>
        <v>0</v>
      </c>
      <c r="DS82" s="43">
        <f t="shared" si="108"/>
        <v>0</v>
      </c>
      <c r="DT82" s="43">
        <f t="shared" si="108"/>
        <v>0</v>
      </c>
      <c r="DU82" s="43">
        <f t="shared" si="108"/>
        <v>0</v>
      </c>
      <c r="DV82" s="43">
        <f t="shared" si="108"/>
        <v>0</v>
      </c>
      <c r="DW82" s="43">
        <f t="shared" si="108"/>
        <v>0</v>
      </c>
      <c r="DX82" s="43">
        <f t="shared" si="108"/>
        <v>0</v>
      </c>
      <c r="DY82" s="43">
        <f t="shared" si="108"/>
        <v>0</v>
      </c>
      <c r="DZ82" s="43">
        <f t="shared" si="108"/>
        <v>0</v>
      </c>
      <c r="EA82" s="43">
        <f t="shared" si="108"/>
        <v>0</v>
      </c>
      <c r="EB82" s="43">
        <f t="shared" si="108"/>
        <v>0</v>
      </c>
      <c r="EC82" s="43">
        <f t="shared" si="108"/>
        <v>0</v>
      </c>
      <c r="ED82" s="43">
        <f t="shared" si="108"/>
        <v>0</v>
      </c>
      <c r="EE82" s="43">
        <f t="shared" si="108"/>
        <v>0</v>
      </c>
      <c r="EF82" s="43">
        <f t="shared" si="108"/>
        <v>0</v>
      </c>
      <c r="EG82" s="43">
        <f t="shared" si="108"/>
        <v>0</v>
      </c>
      <c r="EH82" s="43">
        <f t="shared" si="108"/>
        <v>0</v>
      </c>
      <c r="EI82" s="43">
        <f t="shared" si="108"/>
        <v>0</v>
      </c>
      <c r="EJ82" s="43">
        <f t="shared" si="108"/>
        <v>115</v>
      </c>
      <c r="EK82" s="43">
        <f t="shared" si="108"/>
        <v>2428083.84</v>
      </c>
      <c r="EL82" s="43">
        <f t="shared" si="108"/>
        <v>1791</v>
      </c>
      <c r="EM82" s="43">
        <f t="shared" si="108"/>
        <v>75025140.735999987</v>
      </c>
      <c r="EN82" s="42">
        <f>EM82/EL82</f>
        <v>41890.084163037405</v>
      </c>
      <c r="EQ82" s="200"/>
      <c r="ER82" s="200"/>
      <c r="ES82" s="200"/>
      <c r="ET82" s="200"/>
      <c r="EU82" s="200"/>
      <c r="EV82" s="200"/>
      <c r="EW82" s="200"/>
      <c r="EX82" s="200"/>
      <c r="EY82" s="200"/>
      <c r="EZ82" s="200"/>
      <c r="FA82" s="200"/>
      <c r="FB82" s="200"/>
      <c r="FC82" s="200"/>
      <c r="FD82" s="200"/>
      <c r="FE82" s="200"/>
      <c r="FF82" s="200"/>
      <c r="FG82" s="200"/>
      <c r="FH82" s="200"/>
      <c r="FI82" s="200"/>
      <c r="FJ82" s="200"/>
      <c r="FK82" s="200"/>
      <c r="FL82" s="200"/>
      <c r="FM82" s="200"/>
      <c r="FN82" s="200"/>
      <c r="FO82" s="200"/>
      <c r="FP82" s="200"/>
      <c r="FQ82" s="200"/>
      <c r="FR82" s="200"/>
      <c r="FS82" s="200"/>
      <c r="FT82" s="200"/>
      <c r="FU82" s="200"/>
      <c r="FV82" s="200"/>
      <c r="FW82" s="200"/>
      <c r="FX82" s="200"/>
      <c r="FY82" s="200"/>
      <c r="FZ82" s="200"/>
      <c r="GA82" s="200"/>
      <c r="GB82" s="200"/>
      <c r="GC82" s="200"/>
      <c r="GD82" s="200"/>
      <c r="GE82" s="200"/>
      <c r="GF82" s="200"/>
      <c r="GG82" s="200"/>
      <c r="GH82" s="200"/>
      <c r="GI82" s="200"/>
      <c r="GJ82" s="200"/>
      <c r="GK82" s="200"/>
      <c r="GL82" s="200"/>
      <c r="GM82" s="200"/>
      <c r="GN82" s="200"/>
      <c r="GO82" s="200"/>
      <c r="GP82" s="200"/>
      <c r="GQ82" s="200"/>
      <c r="GR82" s="200"/>
      <c r="GS82" s="200"/>
      <c r="GT82" s="200"/>
      <c r="GU82" s="200"/>
      <c r="GV82" s="200"/>
      <c r="GW82" s="200"/>
      <c r="GX82" s="200"/>
      <c r="GY82" s="200"/>
      <c r="GZ82" s="200"/>
      <c r="HA82" s="200"/>
      <c r="HB82" s="200"/>
      <c r="HC82" s="200"/>
      <c r="HD82" s="200"/>
      <c r="HE82" s="200"/>
      <c r="HF82" s="200"/>
      <c r="HG82" s="200"/>
      <c r="HH82" s="200"/>
      <c r="HI82" s="200"/>
      <c r="HJ82" s="200"/>
      <c r="HK82" s="200"/>
      <c r="HL82" s="200"/>
      <c r="HM82" s="200"/>
      <c r="HN82" s="200"/>
      <c r="HO82" s="200"/>
      <c r="HP82" s="200"/>
      <c r="HQ82" s="200"/>
      <c r="HR82" s="200"/>
      <c r="HS82" s="200"/>
      <c r="HT82" s="200"/>
      <c r="HU82" s="200"/>
      <c r="HV82" s="200"/>
      <c r="HW82" s="200"/>
      <c r="HX82" s="200"/>
      <c r="HY82" s="200"/>
      <c r="HZ82" s="200"/>
      <c r="IA82" s="200"/>
      <c r="IB82" s="200"/>
      <c r="IC82" s="200"/>
      <c r="ID82" s="200"/>
      <c r="IE82" s="200"/>
      <c r="IF82" s="200"/>
      <c r="IG82" s="200"/>
      <c r="IH82" s="200"/>
      <c r="II82" s="200"/>
      <c r="IJ82" s="200"/>
      <c r="IK82" s="200"/>
      <c r="IL82" s="200"/>
      <c r="IM82" s="200"/>
      <c r="IN82" s="200"/>
      <c r="IO82" s="200"/>
      <c r="IP82" s="200"/>
      <c r="IQ82" s="200"/>
      <c r="IR82" s="200"/>
      <c r="IS82" s="200"/>
      <c r="IT82" s="200"/>
      <c r="IU82" s="200"/>
      <c r="IV82" s="200"/>
      <c r="IW82" s="200"/>
      <c r="IX82" s="200"/>
      <c r="IY82" s="200"/>
      <c r="IZ82" s="200"/>
      <c r="JA82" s="200"/>
      <c r="JB82" s="200"/>
      <c r="JC82" s="200"/>
      <c r="JD82" s="200"/>
      <c r="JE82" s="200"/>
    </row>
    <row r="83" spans="1:265" x14ac:dyDescent="0.25">
      <c r="A83" s="44"/>
      <c r="B83" s="45">
        <v>50</v>
      </c>
      <c r="C83" s="46" t="s">
        <v>286</v>
      </c>
      <c r="D83" s="47" t="s">
        <v>287</v>
      </c>
      <c r="E83" s="48">
        <v>13520</v>
      </c>
      <c r="F83" s="49">
        <v>1.06</v>
      </c>
      <c r="G83" s="78"/>
      <c r="H83" s="48">
        <v>1</v>
      </c>
      <c r="I83" s="51"/>
      <c r="J83" s="48">
        <v>1.4</v>
      </c>
      <c r="K83" s="48">
        <v>1.68</v>
      </c>
      <c r="L83" s="48">
        <v>2.23</v>
      </c>
      <c r="M83" s="52">
        <v>2.57</v>
      </c>
      <c r="N83" s="53">
        <v>0</v>
      </c>
      <c r="O83" s="54">
        <f t="shared" ref="O83:O111" si="109">N83*E83*F83*H83*J83*$O$8</f>
        <v>0</v>
      </c>
      <c r="P83" s="55"/>
      <c r="Q83" s="54">
        <f t="shared" ref="Q83:Q111" si="110">P83*E83*F83*H83*J83*$Q$8</f>
        <v>0</v>
      </c>
      <c r="R83" s="53"/>
      <c r="S83" s="54">
        <f t="shared" ref="S83:S111" si="111">R83*E83*F83*H83*J83*$S$8</f>
        <v>0</v>
      </c>
      <c r="T83" s="53">
        <v>0</v>
      </c>
      <c r="U83" s="54">
        <f t="shared" ref="U83:U111" si="112">SUM(T83*E83*F83*H83*J83*$U$8)</f>
        <v>0</v>
      </c>
      <c r="V83" s="53"/>
      <c r="W83" s="53">
        <f t="shared" ref="W83:W111" si="113">SUM(V83*E83*F83*H83*J83*$W$8)</f>
        <v>0</v>
      </c>
      <c r="X83" s="53"/>
      <c r="Y83" s="54">
        <f t="shared" ref="Y83:Y111" si="114">SUM(X83*E83*F83*H83*J83*$Y$8)</f>
        <v>0</v>
      </c>
      <c r="Z83" s="53">
        <v>0</v>
      </c>
      <c r="AA83" s="54">
        <f t="shared" ref="AA83:AA111" si="115">SUM(Z83*E83*F83*H83*J83*$AA$8)</f>
        <v>0</v>
      </c>
      <c r="AB83" s="53">
        <v>0</v>
      </c>
      <c r="AC83" s="54">
        <f t="shared" ref="AC83:AC111" si="116">SUM(AB83*E83*F83*H83*J83*$AC$8)</f>
        <v>0</v>
      </c>
      <c r="AD83" s="53"/>
      <c r="AE83" s="54">
        <f t="shared" ref="AE83:AE111" si="117">SUM(AD83*E83*F83*H83*K83*$AE$8)</f>
        <v>0</v>
      </c>
      <c r="AF83" s="53">
        <v>0</v>
      </c>
      <c r="AG83" s="54">
        <f t="shared" ref="AG83:AG111" si="118">SUM(AF83*E83*F83*H83*K83*$AG$8)</f>
        <v>0</v>
      </c>
      <c r="AH83" s="53"/>
      <c r="AI83" s="54">
        <f t="shared" ref="AI83:AI111" si="119">SUM(AH83*E83*F83*H83*J83*$AI$8)</f>
        <v>0</v>
      </c>
      <c r="AJ83" s="53"/>
      <c r="AK83" s="53">
        <f t="shared" ref="AK83:AK111" si="120">SUM(AJ83*E83*F83*H83*J83*$AK$8)</f>
        <v>0</v>
      </c>
      <c r="AL83" s="53">
        <v>0</v>
      </c>
      <c r="AM83" s="54">
        <f t="shared" ref="AM83:AM111" si="121">SUM(AL83*E83*F83*H83*J83*$AM$8)</f>
        <v>0</v>
      </c>
      <c r="AN83" s="53"/>
      <c r="AO83" s="54">
        <f t="shared" ref="AO83:AO111" si="122">SUM(AN83*E83*F83*H83*J83*$AO$8)</f>
        <v>0</v>
      </c>
      <c r="AP83" s="53">
        <v>0</v>
      </c>
      <c r="AQ83" s="54">
        <f t="shared" ref="AQ83:AQ111" si="123">SUM(E83*F83*H83*J83*AP83*$AQ$8)</f>
        <v>0</v>
      </c>
      <c r="AR83" s="53"/>
      <c r="AS83" s="54">
        <f t="shared" ref="AS83:AS111" si="124">SUM(AR83*E83*F83*H83*J83*$AS$8)</f>
        <v>0</v>
      </c>
      <c r="AT83" s="53"/>
      <c r="AU83" s="54">
        <f t="shared" ref="AU83:AU111" si="125">SUM(AT83*E83*F83*H83*J83*$AU$8)</f>
        <v>0</v>
      </c>
      <c r="AV83" s="53">
        <v>0</v>
      </c>
      <c r="AW83" s="54">
        <f t="shared" ref="AW83:AW111" si="126">SUM(AV83*E83*F83*H83*J83*$AW$8)</f>
        <v>0</v>
      </c>
      <c r="AX83" s="53"/>
      <c r="AY83" s="54">
        <f t="shared" ref="AY83:AY111" si="127">SUM(AX83*E83*F83*H83*J83*$AY$8)</f>
        <v>0</v>
      </c>
      <c r="AZ83" s="53"/>
      <c r="BA83" s="54">
        <f t="shared" ref="BA83:BA111" si="128">SUM(AZ83*E83*F83*H83*J83*$BA$8)</f>
        <v>0</v>
      </c>
      <c r="BB83" s="53"/>
      <c r="BC83" s="54">
        <f t="shared" ref="BC83:BC111" si="129">SUM(BB83*E83*F83*H83*J83*$BC$8)</f>
        <v>0</v>
      </c>
      <c r="BD83" s="53"/>
      <c r="BE83" s="54">
        <f t="shared" ref="BE83:BE111" si="130">SUM(BD83*E83*F83*H83*J83*$BE$8)</f>
        <v>0</v>
      </c>
      <c r="BF83" s="53"/>
      <c r="BG83" s="54">
        <f t="shared" ref="BG83:BG111" si="131">BF83*E83*F83*H83*J83*$BG$8</f>
        <v>0</v>
      </c>
      <c r="BH83" s="53"/>
      <c r="BI83" s="54">
        <f t="shared" ref="BI83:BI111" si="132">BH83*E83*F83*H83*J83*$BI$8</f>
        <v>0</v>
      </c>
      <c r="BJ83" s="53"/>
      <c r="BK83" s="54">
        <f t="shared" ref="BK83:BK111" si="133">BJ83*E83*F83*H83*J83*$BK$8</f>
        <v>0</v>
      </c>
      <c r="BL83" s="53"/>
      <c r="BM83" s="54">
        <f t="shared" ref="BM83:BM111" si="134">SUM(BL83*E83*F83*H83*J83*$BM$8)</f>
        <v>0</v>
      </c>
      <c r="BN83" s="53"/>
      <c r="BO83" s="54">
        <f t="shared" ref="BO83:BO111" si="135">SUM(BN83*E83*F83*H83*J83*$BO$8)</f>
        <v>0</v>
      </c>
      <c r="BP83" s="53"/>
      <c r="BQ83" s="54">
        <f t="shared" ref="BQ83:BQ111" si="136">SUM(BP83*E83*F83*H83*J83*$BQ$8)</f>
        <v>0</v>
      </c>
      <c r="BR83" s="53"/>
      <c r="BS83" s="54">
        <f t="shared" ref="BS83:BS111" si="137">SUM(BR83*E83*F83*H83*J83*$BS$8)</f>
        <v>0</v>
      </c>
      <c r="BT83" s="53"/>
      <c r="BU83" s="54">
        <f t="shared" ref="BU83:BU111" si="138">SUM(BT83*E83*F83*H83*J83*$BU$8)</f>
        <v>0</v>
      </c>
      <c r="BV83" s="53"/>
      <c r="BW83" s="54">
        <f t="shared" ref="BW83:BW111" si="139">BV83*E83*F83*H83*J83*$BW$8</f>
        <v>0</v>
      </c>
      <c r="BX83" s="53">
        <v>0</v>
      </c>
      <c r="BY83" s="54">
        <f t="shared" ref="BY83:BY111" si="140">SUM(BX83*E83*F83*H83*J83*$BY$8)</f>
        <v>0</v>
      </c>
      <c r="BZ83" s="53">
        <v>0</v>
      </c>
      <c r="CA83" s="54">
        <f t="shared" ref="CA83:CA111" si="141">SUM(BZ83*E83*F83*H83*J83*$CA$8)</f>
        <v>0</v>
      </c>
      <c r="CB83" s="53">
        <v>0</v>
      </c>
      <c r="CC83" s="54">
        <f t="shared" ref="CC83:CC111" si="142">SUM(CB83*E83*F83*H83*J83*$CC$8)</f>
        <v>0</v>
      </c>
      <c r="CD83" s="53">
        <v>0</v>
      </c>
      <c r="CE83" s="54">
        <f t="shared" ref="CE83:CE111" si="143">SUM(CD83*E83*F83*H83*J83*$CE$8)</f>
        <v>0</v>
      </c>
      <c r="CF83" s="53"/>
      <c r="CG83" s="54">
        <f t="shared" ref="CG83:CG111" si="144">CF83*E83*F83*H83*J83*$CG$8</f>
        <v>0</v>
      </c>
      <c r="CH83" s="53"/>
      <c r="CI83" s="54">
        <f t="shared" ref="CI83:CI111" si="145">SUM(CH83*E83*F83*H83*J83*$CI$8)</f>
        <v>0</v>
      </c>
      <c r="CJ83" s="53">
        <v>0</v>
      </c>
      <c r="CK83" s="54">
        <f t="shared" ref="CK83:CK111" si="146">SUM(CJ83*E83*F83*H83*K83*$CK$8)</f>
        <v>0</v>
      </c>
      <c r="CL83" s="53">
        <v>0</v>
      </c>
      <c r="CM83" s="54">
        <f t="shared" ref="CM83:CM111" si="147">SUM(CL83*E83*F83*H83*K83*$CM$8)</f>
        <v>0</v>
      </c>
      <c r="CN83" s="53">
        <v>0</v>
      </c>
      <c r="CO83" s="54">
        <f t="shared" ref="CO83:CO111" si="148">SUM(CN83*E83*F83*H83*K83*$CO$8)</f>
        <v>0</v>
      </c>
      <c r="CP83" s="53">
        <v>0</v>
      </c>
      <c r="CQ83" s="54">
        <f t="shared" ref="CQ83:CQ111" si="149">SUM(CP83*E83*F83*H83*K83*$CQ$8)</f>
        <v>0</v>
      </c>
      <c r="CR83" s="53">
        <v>0</v>
      </c>
      <c r="CS83" s="54">
        <f t="shared" ref="CS83:CS111" si="150">SUM(CR83*E83*F83*H83*K83*$CS$8)</f>
        <v>0</v>
      </c>
      <c r="CT83" s="53"/>
      <c r="CU83" s="54">
        <f t="shared" ref="CU83:CU111" si="151">SUM(CT83*E83*F83*H83*K83*$CU$8)</f>
        <v>0</v>
      </c>
      <c r="CV83" s="53"/>
      <c r="CW83" s="54">
        <f t="shared" ref="CW83:CW111" si="152">SUM(CV83*E83*F83*H83*K83*$CW$8)</f>
        <v>0</v>
      </c>
      <c r="CX83" s="53">
        <v>0</v>
      </c>
      <c r="CY83" s="54">
        <f t="shared" ref="CY83:CY111" si="153">SUM(CX83*E83*F83*H83*K83*$CY$8)</f>
        <v>0</v>
      </c>
      <c r="CZ83" s="53">
        <v>0</v>
      </c>
      <c r="DA83" s="54">
        <f t="shared" ref="DA83:DA111" si="154">SUM(CZ83*E83*F83*H83*K83*$DA$8)</f>
        <v>0</v>
      </c>
      <c r="DB83" s="53">
        <v>0</v>
      </c>
      <c r="DC83" s="54">
        <f t="shared" ref="DC83:DC111" si="155">SUM(DB83*E83*F83*H83*K83*$DC$8)</f>
        <v>0</v>
      </c>
      <c r="DD83" s="53">
        <v>0</v>
      </c>
      <c r="DE83" s="54">
        <f t="shared" ref="DE83:DE111" si="156">SUM(DD83*E83*F83*H83*K83*$DE$8)</f>
        <v>0</v>
      </c>
      <c r="DF83" s="53">
        <v>0</v>
      </c>
      <c r="DG83" s="54">
        <f t="shared" ref="DG83:DG111" si="157">SUM(DF83*E83*F83*H83*K83*$DG$8)</f>
        <v>0</v>
      </c>
      <c r="DH83" s="53">
        <v>0</v>
      </c>
      <c r="DI83" s="54">
        <f t="shared" ref="DI83:DI111" si="158">SUM(DH83*E83*F83*H83*K83*$DI$8)</f>
        <v>0</v>
      </c>
      <c r="DJ83" s="53">
        <v>0</v>
      </c>
      <c r="DK83" s="54">
        <f t="shared" ref="DK83:DK111" si="159">SUM(DJ83*E83*F83*H83*K83*$DK$8)</f>
        <v>0</v>
      </c>
      <c r="DL83" s="53"/>
      <c r="DM83" s="54">
        <f t="shared" ref="DM83:DM111" si="160">SUM(DL83*E83*F83*H83*K83*$DM$8)</f>
        <v>0</v>
      </c>
      <c r="DN83" s="53"/>
      <c r="DO83" s="54">
        <f t="shared" ref="DO83:DO111" si="161">DN83*E83*F83*H83*K83*$DO$8</f>
        <v>0</v>
      </c>
      <c r="DP83" s="53"/>
      <c r="DQ83" s="54">
        <f t="shared" ref="DQ83:DQ111" si="162">SUM(DP83*E83*F83*H83*K83*$DQ$8)</f>
        <v>0</v>
      </c>
      <c r="DR83" s="53">
        <v>0</v>
      </c>
      <c r="DS83" s="54">
        <f t="shared" ref="DS83:DS111" si="163">SUM(DR83*E83*F83*H83*K83*$DS$8)</f>
        <v>0</v>
      </c>
      <c r="DT83" s="53">
        <v>0</v>
      </c>
      <c r="DU83" s="54">
        <f t="shared" ref="DU83:DU111" si="164">SUM(DT83*E83*F83*H83*L83*$DU$8)</f>
        <v>0</v>
      </c>
      <c r="DV83" s="57">
        <v>0</v>
      </c>
      <c r="DW83" s="54">
        <f t="shared" ref="DW83:DW111" si="165">SUM(DV83*E83*F83*H83*M83*$DW$8)</f>
        <v>0</v>
      </c>
      <c r="DX83" s="53"/>
      <c r="DY83" s="54">
        <f t="shared" ref="DY83:DY111" si="166">SUM(DX83*E83*F83*H83*J83*$DY$8)</f>
        <v>0</v>
      </c>
      <c r="DZ83" s="53"/>
      <c r="EA83" s="59">
        <f t="shared" ref="EA83:EA111" si="167">SUM(DZ83*E83*F83*H83*J83*$EA$8)</f>
        <v>0</v>
      </c>
      <c r="EB83" s="53"/>
      <c r="EC83" s="54">
        <f t="shared" ref="EC83:EC111" si="168">SUM(EB83*E83*F83*H83*J83*$EC$8)</f>
        <v>0</v>
      </c>
      <c r="ED83" s="53"/>
      <c r="EE83" s="54">
        <f t="shared" ref="EE83:EE111" si="169">SUM(ED83*E83*F83*H83*J83*$EE$8)</f>
        <v>0</v>
      </c>
      <c r="EF83" s="53"/>
      <c r="EG83" s="54">
        <f t="shared" ref="EG83:EG111" si="170">EF83*E83*F83*H83*J83*$EG$8</f>
        <v>0</v>
      </c>
      <c r="EH83" s="53"/>
      <c r="EI83" s="54">
        <f t="shared" ref="EI83:EI111" si="171">EH83*E83*F83*H83*J83*$EI$8</f>
        <v>0</v>
      </c>
      <c r="EJ83" s="53"/>
      <c r="EK83" s="54"/>
      <c r="EL83" s="60">
        <f t="shared" ref="EL83:EM111" si="172">SUM(N83,X83,P83,R83,Z83,T83,V83,AB83,AD83,AF83,AH83,AJ83,AP83,AR83,AT83,AN83,CJ83,CP83,CT83,BX83,BZ83,CZ83,DB83,DD83,DF83,DH83,DJ83,DL83,AV83,AL83,AX83,AZ83,BB83,BD83,BF83,BH83,BJ83,BL83,BN83,BP83,BR83,EB83,ED83,DX83,DZ83,BT83,BV83,CR83,CL83,CN83,CV83,CX83,CB83,CD83,CF83,CH83,DN83,DP83,DR83,DT83,DV83,EF83,EH83,EJ83)</f>
        <v>0</v>
      </c>
      <c r="EM83" s="60">
        <f t="shared" si="172"/>
        <v>0</v>
      </c>
      <c r="EN83" s="1">
        <f t="shared" ref="EN83:EN111" si="173">EL83*H83</f>
        <v>0</v>
      </c>
    </row>
    <row r="84" spans="1:265" s="116" customFormat="1" x14ac:dyDescent="0.25">
      <c r="A84" s="44"/>
      <c r="B84" s="45">
        <v>51</v>
      </c>
      <c r="C84" s="46" t="s">
        <v>288</v>
      </c>
      <c r="D84" s="47" t="s">
        <v>289</v>
      </c>
      <c r="E84" s="48">
        <v>13520</v>
      </c>
      <c r="F84" s="49">
        <v>1.83</v>
      </c>
      <c r="G84" s="78"/>
      <c r="H84" s="48">
        <v>1</v>
      </c>
      <c r="I84" s="51"/>
      <c r="J84" s="48">
        <v>1.4</v>
      </c>
      <c r="K84" s="48">
        <v>1.68</v>
      </c>
      <c r="L84" s="48">
        <v>2.23</v>
      </c>
      <c r="M84" s="52">
        <v>2.57</v>
      </c>
      <c r="N84" s="53">
        <v>0</v>
      </c>
      <c r="O84" s="54">
        <f t="shared" si="109"/>
        <v>0</v>
      </c>
      <c r="P84" s="55"/>
      <c r="Q84" s="54">
        <f t="shared" si="110"/>
        <v>0</v>
      </c>
      <c r="R84" s="53"/>
      <c r="S84" s="54">
        <f t="shared" si="111"/>
        <v>0</v>
      </c>
      <c r="T84" s="53">
        <v>0</v>
      </c>
      <c r="U84" s="54">
        <f t="shared" si="112"/>
        <v>0</v>
      </c>
      <c r="V84" s="53"/>
      <c r="W84" s="53">
        <f t="shared" si="113"/>
        <v>0</v>
      </c>
      <c r="X84" s="53"/>
      <c r="Y84" s="54">
        <f t="shared" si="114"/>
        <v>0</v>
      </c>
      <c r="Z84" s="53">
        <v>0</v>
      </c>
      <c r="AA84" s="54">
        <f t="shared" si="115"/>
        <v>0</v>
      </c>
      <c r="AB84" s="53">
        <v>0</v>
      </c>
      <c r="AC84" s="54">
        <f t="shared" si="116"/>
        <v>0</v>
      </c>
      <c r="AD84" s="53"/>
      <c r="AE84" s="54">
        <f t="shared" si="117"/>
        <v>0</v>
      </c>
      <c r="AF84" s="53">
        <v>0</v>
      </c>
      <c r="AG84" s="54">
        <f t="shared" si="118"/>
        <v>0</v>
      </c>
      <c r="AH84" s="53"/>
      <c r="AI84" s="54">
        <f t="shared" si="119"/>
        <v>0</v>
      </c>
      <c r="AJ84" s="53"/>
      <c r="AK84" s="53">
        <f t="shared" si="120"/>
        <v>0</v>
      </c>
      <c r="AL84" s="53">
        <v>0</v>
      </c>
      <c r="AM84" s="54">
        <f t="shared" si="121"/>
        <v>0</v>
      </c>
      <c r="AN84" s="53"/>
      <c r="AO84" s="54">
        <f t="shared" si="122"/>
        <v>0</v>
      </c>
      <c r="AP84" s="53">
        <v>0</v>
      </c>
      <c r="AQ84" s="54">
        <f t="shared" si="123"/>
        <v>0</v>
      </c>
      <c r="AR84" s="53"/>
      <c r="AS84" s="54">
        <f t="shared" si="124"/>
        <v>0</v>
      </c>
      <c r="AT84" s="53"/>
      <c r="AU84" s="54">
        <f t="shared" si="125"/>
        <v>0</v>
      </c>
      <c r="AV84" s="53">
        <v>0</v>
      </c>
      <c r="AW84" s="54">
        <f t="shared" si="126"/>
        <v>0</v>
      </c>
      <c r="AX84" s="53"/>
      <c r="AY84" s="54">
        <f t="shared" si="127"/>
        <v>0</v>
      </c>
      <c r="AZ84" s="53"/>
      <c r="BA84" s="54">
        <f t="shared" si="128"/>
        <v>0</v>
      </c>
      <c r="BB84" s="53"/>
      <c r="BC84" s="54">
        <f t="shared" si="129"/>
        <v>0</v>
      </c>
      <c r="BD84" s="53"/>
      <c r="BE84" s="54">
        <f t="shared" si="130"/>
        <v>0</v>
      </c>
      <c r="BF84" s="53"/>
      <c r="BG84" s="54">
        <f t="shared" si="131"/>
        <v>0</v>
      </c>
      <c r="BH84" s="53"/>
      <c r="BI84" s="54">
        <f t="shared" si="132"/>
        <v>0</v>
      </c>
      <c r="BJ84" s="53"/>
      <c r="BK84" s="54">
        <f t="shared" si="133"/>
        <v>0</v>
      </c>
      <c r="BL84" s="53"/>
      <c r="BM84" s="54">
        <f t="shared" si="134"/>
        <v>0</v>
      </c>
      <c r="BN84" s="53"/>
      <c r="BO84" s="54">
        <f t="shared" si="135"/>
        <v>0</v>
      </c>
      <c r="BP84" s="53"/>
      <c r="BQ84" s="54">
        <f t="shared" si="136"/>
        <v>0</v>
      </c>
      <c r="BR84" s="53"/>
      <c r="BS84" s="54">
        <f t="shared" si="137"/>
        <v>0</v>
      </c>
      <c r="BT84" s="53"/>
      <c r="BU84" s="54">
        <f t="shared" si="138"/>
        <v>0</v>
      </c>
      <c r="BV84" s="53"/>
      <c r="BW84" s="54">
        <f t="shared" si="139"/>
        <v>0</v>
      </c>
      <c r="BX84" s="53">
        <v>0</v>
      </c>
      <c r="BY84" s="54">
        <f t="shared" si="140"/>
        <v>0</v>
      </c>
      <c r="BZ84" s="53">
        <v>0</v>
      </c>
      <c r="CA84" s="54">
        <f t="shared" si="141"/>
        <v>0</v>
      </c>
      <c r="CB84" s="53">
        <v>0</v>
      </c>
      <c r="CC84" s="54">
        <f t="shared" si="142"/>
        <v>0</v>
      </c>
      <c r="CD84" s="53">
        <v>0</v>
      </c>
      <c r="CE84" s="54">
        <f t="shared" si="143"/>
        <v>0</v>
      </c>
      <c r="CF84" s="53">
        <v>0</v>
      </c>
      <c r="CG84" s="54">
        <f t="shared" si="144"/>
        <v>0</v>
      </c>
      <c r="CH84" s="53"/>
      <c r="CI84" s="54">
        <f t="shared" si="145"/>
        <v>0</v>
      </c>
      <c r="CJ84" s="53">
        <v>0</v>
      </c>
      <c r="CK84" s="54">
        <f t="shared" si="146"/>
        <v>0</v>
      </c>
      <c r="CL84" s="53">
        <v>0</v>
      </c>
      <c r="CM84" s="54">
        <f t="shared" si="147"/>
        <v>0</v>
      </c>
      <c r="CN84" s="53">
        <v>0</v>
      </c>
      <c r="CO84" s="54">
        <f t="shared" si="148"/>
        <v>0</v>
      </c>
      <c r="CP84" s="53">
        <v>0</v>
      </c>
      <c r="CQ84" s="54">
        <f t="shared" si="149"/>
        <v>0</v>
      </c>
      <c r="CR84" s="53">
        <v>0</v>
      </c>
      <c r="CS84" s="54">
        <f t="shared" si="150"/>
        <v>0</v>
      </c>
      <c r="CT84" s="53"/>
      <c r="CU84" s="54">
        <f t="shared" si="151"/>
        <v>0</v>
      </c>
      <c r="CV84" s="53"/>
      <c r="CW84" s="54">
        <f t="shared" si="152"/>
        <v>0</v>
      </c>
      <c r="CX84" s="53">
        <v>0</v>
      </c>
      <c r="CY84" s="54">
        <f t="shared" si="153"/>
        <v>0</v>
      </c>
      <c r="CZ84" s="53">
        <v>0</v>
      </c>
      <c r="DA84" s="54">
        <f t="shared" si="154"/>
        <v>0</v>
      </c>
      <c r="DB84" s="53">
        <v>0</v>
      </c>
      <c r="DC84" s="54">
        <f t="shared" si="155"/>
        <v>0</v>
      </c>
      <c r="DD84" s="53">
        <v>0</v>
      </c>
      <c r="DE84" s="54">
        <f t="shared" si="156"/>
        <v>0</v>
      </c>
      <c r="DF84" s="53">
        <v>0</v>
      </c>
      <c r="DG84" s="54">
        <f t="shared" si="157"/>
        <v>0</v>
      </c>
      <c r="DH84" s="53">
        <v>0</v>
      </c>
      <c r="DI84" s="54">
        <f t="shared" si="158"/>
        <v>0</v>
      </c>
      <c r="DJ84" s="53">
        <v>0</v>
      </c>
      <c r="DK84" s="54">
        <f t="shared" si="159"/>
        <v>0</v>
      </c>
      <c r="DL84" s="53"/>
      <c r="DM84" s="54">
        <f t="shared" si="160"/>
        <v>0</v>
      </c>
      <c r="DN84" s="53"/>
      <c r="DO84" s="54">
        <f t="shared" si="161"/>
        <v>0</v>
      </c>
      <c r="DP84" s="53"/>
      <c r="DQ84" s="54">
        <f t="shared" si="162"/>
        <v>0</v>
      </c>
      <c r="DR84" s="53">
        <v>0</v>
      </c>
      <c r="DS84" s="54">
        <f t="shared" si="163"/>
        <v>0</v>
      </c>
      <c r="DT84" s="53">
        <v>0</v>
      </c>
      <c r="DU84" s="54">
        <f t="shared" si="164"/>
        <v>0</v>
      </c>
      <c r="DV84" s="57">
        <v>0</v>
      </c>
      <c r="DW84" s="54">
        <f t="shared" si="165"/>
        <v>0</v>
      </c>
      <c r="DX84" s="53"/>
      <c r="DY84" s="54">
        <f t="shared" si="166"/>
        <v>0</v>
      </c>
      <c r="DZ84" s="53"/>
      <c r="EA84" s="59">
        <f t="shared" si="167"/>
        <v>0</v>
      </c>
      <c r="EB84" s="53"/>
      <c r="EC84" s="54">
        <f t="shared" si="168"/>
        <v>0</v>
      </c>
      <c r="ED84" s="53"/>
      <c r="EE84" s="54">
        <f t="shared" si="169"/>
        <v>0</v>
      </c>
      <c r="EF84" s="53"/>
      <c r="EG84" s="54">
        <f t="shared" si="170"/>
        <v>0</v>
      </c>
      <c r="EH84" s="53"/>
      <c r="EI84" s="54">
        <f t="shared" si="171"/>
        <v>0</v>
      </c>
      <c r="EJ84" s="53"/>
      <c r="EK84" s="54"/>
      <c r="EL84" s="60">
        <f t="shared" si="172"/>
        <v>0</v>
      </c>
      <c r="EM84" s="60">
        <f t="shared" si="172"/>
        <v>0</v>
      </c>
      <c r="EN84" s="1">
        <f t="shared" si="173"/>
        <v>0</v>
      </c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  <c r="IC84" s="6"/>
      <c r="ID84" s="6"/>
      <c r="IE84" s="6"/>
      <c r="IF84" s="6"/>
      <c r="IG84" s="6"/>
      <c r="IH84" s="6"/>
      <c r="II84" s="6"/>
      <c r="IJ84" s="6"/>
      <c r="IK84" s="6"/>
      <c r="IL84" s="6"/>
      <c r="IM84" s="6"/>
      <c r="IN84" s="6"/>
      <c r="IO84" s="6"/>
      <c r="IP84" s="6"/>
      <c r="IQ84" s="6"/>
      <c r="IR84" s="6"/>
      <c r="IS84" s="6"/>
      <c r="IT84" s="6"/>
      <c r="IU84" s="6"/>
      <c r="IV84" s="6"/>
      <c r="IW84" s="6"/>
      <c r="IX84" s="6"/>
      <c r="IY84" s="6"/>
      <c r="IZ84" s="6"/>
      <c r="JA84" s="6"/>
      <c r="JB84" s="6"/>
      <c r="JC84" s="6"/>
      <c r="JD84" s="6"/>
      <c r="JE84" s="6"/>
    </row>
    <row r="85" spans="1:265" s="1" customFormat="1" x14ac:dyDescent="0.25">
      <c r="A85" s="44"/>
      <c r="B85" s="45">
        <v>52</v>
      </c>
      <c r="C85" s="152" t="s">
        <v>290</v>
      </c>
      <c r="D85" s="47" t="s">
        <v>291</v>
      </c>
      <c r="E85" s="48">
        <v>13520</v>
      </c>
      <c r="F85" s="49">
        <v>2.31</v>
      </c>
      <c r="G85" s="78"/>
      <c r="H85" s="48">
        <v>1</v>
      </c>
      <c r="I85" s="51"/>
      <c r="J85" s="48">
        <v>1.4</v>
      </c>
      <c r="K85" s="48">
        <v>1.68</v>
      </c>
      <c r="L85" s="48">
        <v>2.23</v>
      </c>
      <c r="M85" s="52">
        <v>2.57</v>
      </c>
      <c r="N85" s="53">
        <v>0</v>
      </c>
      <c r="O85" s="54">
        <f t="shared" si="109"/>
        <v>0</v>
      </c>
      <c r="P85" s="55"/>
      <c r="Q85" s="54">
        <f t="shared" si="110"/>
        <v>0</v>
      </c>
      <c r="R85" s="53"/>
      <c r="S85" s="54">
        <f t="shared" si="111"/>
        <v>0</v>
      </c>
      <c r="T85" s="53">
        <v>0</v>
      </c>
      <c r="U85" s="54">
        <f t="shared" si="112"/>
        <v>0</v>
      </c>
      <c r="V85" s="53"/>
      <c r="W85" s="53">
        <f t="shared" si="113"/>
        <v>0</v>
      </c>
      <c r="X85" s="53"/>
      <c r="Y85" s="54">
        <f t="shared" si="114"/>
        <v>0</v>
      </c>
      <c r="Z85" s="53">
        <v>0</v>
      </c>
      <c r="AA85" s="54">
        <f t="shared" si="115"/>
        <v>0</v>
      </c>
      <c r="AB85" s="53">
        <v>0</v>
      </c>
      <c r="AC85" s="54">
        <f t="shared" si="116"/>
        <v>0</v>
      </c>
      <c r="AD85" s="53"/>
      <c r="AE85" s="54">
        <f t="shared" si="117"/>
        <v>0</v>
      </c>
      <c r="AF85" s="53">
        <v>0</v>
      </c>
      <c r="AG85" s="54">
        <f t="shared" si="118"/>
        <v>0</v>
      </c>
      <c r="AH85" s="53"/>
      <c r="AI85" s="54">
        <f t="shared" si="119"/>
        <v>0</v>
      </c>
      <c r="AJ85" s="53"/>
      <c r="AK85" s="53">
        <f t="shared" si="120"/>
        <v>0</v>
      </c>
      <c r="AL85" s="53">
        <v>0</v>
      </c>
      <c r="AM85" s="54">
        <f t="shared" si="121"/>
        <v>0</v>
      </c>
      <c r="AN85" s="53"/>
      <c r="AO85" s="54">
        <f t="shared" si="122"/>
        <v>0</v>
      </c>
      <c r="AP85" s="53">
        <v>0</v>
      </c>
      <c r="AQ85" s="54">
        <f t="shared" si="123"/>
        <v>0</v>
      </c>
      <c r="AR85" s="53"/>
      <c r="AS85" s="54">
        <f t="shared" si="124"/>
        <v>0</v>
      </c>
      <c r="AT85" s="53"/>
      <c r="AU85" s="54">
        <f t="shared" si="125"/>
        <v>0</v>
      </c>
      <c r="AV85" s="53">
        <v>0</v>
      </c>
      <c r="AW85" s="54">
        <f t="shared" si="126"/>
        <v>0</v>
      </c>
      <c r="AX85" s="53"/>
      <c r="AY85" s="54">
        <f t="shared" si="127"/>
        <v>0</v>
      </c>
      <c r="AZ85" s="53"/>
      <c r="BA85" s="54">
        <f t="shared" si="128"/>
        <v>0</v>
      </c>
      <c r="BB85" s="53"/>
      <c r="BC85" s="54">
        <f t="shared" si="129"/>
        <v>0</v>
      </c>
      <c r="BD85" s="53"/>
      <c r="BE85" s="54">
        <f t="shared" si="130"/>
        <v>0</v>
      </c>
      <c r="BF85" s="53"/>
      <c r="BG85" s="54">
        <f t="shared" si="131"/>
        <v>0</v>
      </c>
      <c r="BH85" s="53"/>
      <c r="BI85" s="54">
        <f t="shared" si="132"/>
        <v>0</v>
      </c>
      <c r="BJ85" s="53"/>
      <c r="BK85" s="54">
        <f t="shared" si="133"/>
        <v>0</v>
      </c>
      <c r="BL85" s="53"/>
      <c r="BM85" s="54">
        <f t="shared" si="134"/>
        <v>0</v>
      </c>
      <c r="BN85" s="53"/>
      <c r="BO85" s="54">
        <f t="shared" si="135"/>
        <v>0</v>
      </c>
      <c r="BP85" s="53"/>
      <c r="BQ85" s="54">
        <f t="shared" si="136"/>
        <v>0</v>
      </c>
      <c r="BR85" s="53"/>
      <c r="BS85" s="54">
        <f t="shared" si="137"/>
        <v>0</v>
      </c>
      <c r="BT85" s="53"/>
      <c r="BU85" s="54">
        <f t="shared" si="138"/>
        <v>0</v>
      </c>
      <c r="BV85" s="53"/>
      <c r="BW85" s="54">
        <f t="shared" si="139"/>
        <v>0</v>
      </c>
      <c r="BX85" s="53">
        <v>0</v>
      </c>
      <c r="BY85" s="54">
        <f t="shared" si="140"/>
        <v>0</v>
      </c>
      <c r="BZ85" s="53">
        <v>0</v>
      </c>
      <c r="CA85" s="54">
        <f t="shared" si="141"/>
        <v>0</v>
      </c>
      <c r="CB85" s="53">
        <v>0</v>
      </c>
      <c r="CC85" s="54">
        <f t="shared" si="142"/>
        <v>0</v>
      </c>
      <c r="CD85" s="53">
        <v>0</v>
      </c>
      <c r="CE85" s="54">
        <f t="shared" si="143"/>
        <v>0</v>
      </c>
      <c r="CF85" s="53">
        <v>0</v>
      </c>
      <c r="CG85" s="54">
        <f t="shared" si="144"/>
        <v>0</v>
      </c>
      <c r="CH85" s="53"/>
      <c r="CI85" s="54">
        <f t="shared" si="145"/>
        <v>0</v>
      </c>
      <c r="CJ85" s="53">
        <v>0</v>
      </c>
      <c r="CK85" s="54">
        <f t="shared" si="146"/>
        <v>0</v>
      </c>
      <c r="CL85" s="53">
        <v>0</v>
      </c>
      <c r="CM85" s="54">
        <f t="shared" si="147"/>
        <v>0</v>
      </c>
      <c r="CN85" s="53">
        <v>0</v>
      </c>
      <c r="CO85" s="54">
        <f t="shared" si="148"/>
        <v>0</v>
      </c>
      <c r="CP85" s="53">
        <v>0</v>
      </c>
      <c r="CQ85" s="54">
        <f t="shared" si="149"/>
        <v>0</v>
      </c>
      <c r="CR85" s="53">
        <v>0</v>
      </c>
      <c r="CS85" s="54">
        <f t="shared" si="150"/>
        <v>0</v>
      </c>
      <c r="CT85" s="53"/>
      <c r="CU85" s="54">
        <f t="shared" si="151"/>
        <v>0</v>
      </c>
      <c r="CV85" s="53"/>
      <c r="CW85" s="54">
        <f t="shared" si="152"/>
        <v>0</v>
      </c>
      <c r="CX85" s="53">
        <v>0</v>
      </c>
      <c r="CY85" s="54">
        <f t="shared" si="153"/>
        <v>0</v>
      </c>
      <c r="CZ85" s="53">
        <v>0</v>
      </c>
      <c r="DA85" s="54">
        <f t="shared" si="154"/>
        <v>0</v>
      </c>
      <c r="DB85" s="53">
        <v>0</v>
      </c>
      <c r="DC85" s="54">
        <f t="shared" si="155"/>
        <v>0</v>
      </c>
      <c r="DD85" s="53">
        <v>0</v>
      </c>
      <c r="DE85" s="54">
        <f t="shared" si="156"/>
        <v>0</v>
      </c>
      <c r="DF85" s="53">
        <v>0</v>
      </c>
      <c r="DG85" s="54">
        <f t="shared" si="157"/>
        <v>0</v>
      </c>
      <c r="DH85" s="53">
        <v>0</v>
      </c>
      <c r="DI85" s="54">
        <f t="shared" si="158"/>
        <v>0</v>
      </c>
      <c r="DJ85" s="53">
        <v>0</v>
      </c>
      <c r="DK85" s="54">
        <f t="shared" si="159"/>
        <v>0</v>
      </c>
      <c r="DL85" s="53"/>
      <c r="DM85" s="54">
        <f t="shared" si="160"/>
        <v>0</v>
      </c>
      <c r="DN85" s="53"/>
      <c r="DO85" s="54">
        <f t="shared" si="161"/>
        <v>0</v>
      </c>
      <c r="DP85" s="53"/>
      <c r="DQ85" s="54">
        <f t="shared" si="162"/>
        <v>0</v>
      </c>
      <c r="DR85" s="53">
        <v>0</v>
      </c>
      <c r="DS85" s="54">
        <f t="shared" si="163"/>
        <v>0</v>
      </c>
      <c r="DT85" s="53">
        <v>0</v>
      </c>
      <c r="DU85" s="54">
        <f t="shared" si="164"/>
        <v>0</v>
      </c>
      <c r="DV85" s="57">
        <v>0</v>
      </c>
      <c r="DW85" s="54">
        <f t="shared" si="165"/>
        <v>0</v>
      </c>
      <c r="DX85" s="53"/>
      <c r="DY85" s="54">
        <f t="shared" si="166"/>
        <v>0</v>
      </c>
      <c r="DZ85" s="53"/>
      <c r="EA85" s="59">
        <f t="shared" si="167"/>
        <v>0</v>
      </c>
      <c r="EB85" s="53"/>
      <c r="EC85" s="54">
        <f t="shared" si="168"/>
        <v>0</v>
      </c>
      <c r="ED85" s="53"/>
      <c r="EE85" s="54">
        <f t="shared" si="169"/>
        <v>0</v>
      </c>
      <c r="EF85" s="53"/>
      <c r="EG85" s="54">
        <f t="shared" si="170"/>
        <v>0</v>
      </c>
      <c r="EH85" s="53"/>
      <c r="EI85" s="54">
        <f t="shared" si="171"/>
        <v>0</v>
      </c>
      <c r="EJ85" s="53"/>
      <c r="EK85" s="54"/>
      <c r="EL85" s="60">
        <f t="shared" si="172"/>
        <v>0</v>
      </c>
      <c r="EM85" s="60">
        <f t="shared" si="172"/>
        <v>0</v>
      </c>
      <c r="EN85" s="1">
        <f t="shared" si="173"/>
        <v>0</v>
      </c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 s="5"/>
      <c r="HK85" s="5"/>
      <c r="HL85" s="5"/>
      <c r="HM85" s="5"/>
      <c r="HN85" s="5"/>
      <c r="HO85" s="5"/>
      <c r="HP85" s="5"/>
      <c r="HQ85" s="5"/>
      <c r="HR85" s="5"/>
      <c r="HS85" s="5"/>
      <c r="HT85" s="5"/>
      <c r="HU85" s="5"/>
      <c r="HV85" s="5"/>
      <c r="HW85" s="5"/>
      <c r="HX85" s="5"/>
      <c r="HY85" s="5"/>
      <c r="HZ85" s="5"/>
      <c r="IA85" s="5"/>
      <c r="IB85" s="5"/>
      <c r="IC85" s="5"/>
      <c r="ID85" s="5"/>
      <c r="IE85" s="5"/>
      <c r="IF85" s="5"/>
      <c r="IG85" s="5"/>
      <c r="IH85" s="5"/>
      <c r="II85" s="5"/>
      <c r="IJ85" s="5"/>
      <c r="IK85" s="5"/>
      <c r="IL85" s="5"/>
      <c r="IM85" s="5"/>
      <c r="IN85" s="5"/>
      <c r="IO85" s="5"/>
      <c r="IP85" s="5"/>
      <c r="IQ85" s="5"/>
      <c r="IR85" s="5"/>
      <c r="IS85" s="5"/>
      <c r="IT85" s="5"/>
      <c r="IU85" s="5"/>
      <c r="IV85" s="5"/>
      <c r="IW85" s="5"/>
      <c r="IX85" s="5"/>
      <c r="IY85" s="5"/>
      <c r="IZ85" s="5"/>
      <c r="JA85" s="5"/>
      <c r="JB85" s="5"/>
      <c r="JC85" s="5"/>
      <c r="JD85" s="5"/>
      <c r="JE85" s="5"/>
    </row>
    <row r="86" spans="1:265" s="1" customFormat="1" x14ac:dyDescent="0.25">
      <c r="A86" s="44"/>
      <c r="B86" s="44">
        <v>53</v>
      </c>
      <c r="C86" s="152" t="s">
        <v>292</v>
      </c>
      <c r="D86" s="118" t="s">
        <v>293</v>
      </c>
      <c r="E86" s="48">
        <v>13520</v>
      </c>
      <c r="F86" s="49">
        <v>2.84</v>
      </c>
      <c r="G86" s="78"/>
      <c r="H86" s="119">
        <v>1</v>
      </c>
      <c r="I86" s="51"/>
      <c r="J86" s="119">
        <v>1.4</v>
      </c>
      <c r="K86" s="119">
        <v>1.68</v>
      </c>
      <c r="L86" s="119">
        <v>2.23</v>
      </c>
      <c r="M86" s="120">
        <v>2.57</v>
      </c>
      <c r="N86" s="53"/>
      <c r="O86" s="54"/>
      <c r="P86" s="55"/>
      <c r="Q86" s="54"/>
      <c r="R86" s="53"/>
      <c r="S86" s="54"/>
      <c r="T86" s="53"/>
      <c r="U86" s="54"/>
      <c r="V86" s="53"/>
      <c r="W86" s="53"/>
      <c r="X86" s="53"/>
      <c r="Y86" s="54"/>
      <c r="Z86" s="53"/>
      <c r="AA86" s="54"/>
      <c r="AB86" s="53"/>
      <c r="AC86" s="54"/>
      <c r="AD86" s="53"/>
      <c r="AE86" s="54"/>
      <c r="AF86" s="53"/>
      <c r="AG86" s="54"/>
      <c r="AH86" s="53"/>
      <c r="AI86" s="54"/>
      <c r="AJ86" s="53"/>
      <c r="AK86" s="53"/>
      <c r="AL86" s="53"/>
      <c r="AM86" s="54"/>
      <c r="AN86" s="53"/>
      <c r="AO86" s="54"/>
      <c r="AP86" s="53"/>
      <c r="AQ86" s="54"/>
      <c r="AR86" s="53"/>
      <c r="AS86" s="54"/>
      <c r="AT86" s="53"/>
      <c r="AU86" s="54"/>
      <c r="AV86" s="53"/>
      <c r="AW86" s="54"/>
      <c r="AX86" s="53"/>
      <c r="AY86" s="54"/>
      <c r="AZ86" s="53"/>
      <c r="BA86" s="54"/>
      <c r="BB86" s="53"/>
      <c r="BC86" s="54"/>
      <c r="BD86" s="53"/>
      <c r="BE86" s="54"/>
      <c r="BF86" s="53"/>
      <c r="BG86" s="54"/>
      <c r="BH86" s="53"/>
      <c r="BI86" s="54"/>
      <c r="BJ86" s="53"/>
      <c r="BK86" s="54"/>
      <c r="BL86" s="53"/>
      <c r="BM86" s="54"/>
      <c r="BN86" s="53"/>
      <c r="BO86" s="54"/>
      <c r="BP86" s="53"/>
      <c r="BQ86" s="54"/>
      <c r="BR86" s="53"/>
      <c r="BS86" s="54"/>
      <c r="BT86" s="53"/>
      <c r="BU86" s="54"/>
      <c r="BV86" s="53"/>
      <c r="BW86" s="54"/>
      <c r="BX86" s="53"/>
      <c r="BY86" s="54"/>
      <c r="BZ86" s="53"/>
      <c r="CA86" s="54"/>
      <c r="CB86" s="53"/>
      <c r="CC86" s="54"/>
      <c r="CD86" s="53"/>
      <c r="CE86" s="54"/>
      <c r="CF86" s="53"/>
      <c r="CG86" s="54"/>
      <c r="CH86" s="53"/>
      <c r="CI86" s="54"/>
      <c r="CJ86" s="53"/>
      <c r="CK86" s="54"/>
      <c r="CL86" s="53"/>
      <c r="CM86" s="54"/>
      <c r="CN86" s="53"/>
      <c r="CO86" s="54"/>
      <c r="CP86" s="53"/>
      <c r="CQ86" s="54"/>
      <c r="CR86" s="53"/>
      <c r="CS86" s="54"/>
      <c r="CT86" s="53"/>
      <c r="CU86" s="54"/>
      <c r="CV86" s="53"/>
      <c r="CW86" s="54"/>
      <c r="CX86" s="53"/>
      <c r="CY86" s="54"/>
      <c r="CZ86" s="53"/>
      <c r="DA86" s="54"/>
      <c r="DB86" s="53"/>
      <c r="DC86" s="54"/>
      <c r="DD86" s="53"/>
      <c r="DE86" s="54"/>
      <c r="DF86" s="53"/>
      <c r="DG86" s="54"/>
      <c r="DH86" s="53"/>
      <c r="DI86" s="54"/>
      <c r="DJ86" s="53"/>
      <c r="DK86" s="54"/>
      <c r="DL86" s="53"/>
      <c r="DM86" s="54"/>
      <c r="DN86" s="53"/>
      <c r="DO86" s="54"/>
      <c r="DP86" s="53"/>
      <c r="DQ86" s="54"/>
      <c r="DR86" s="53"/>
      <c r="DS86" s="54"/>
      <c r="DT86" s="53"/>
      <c r="DU86" s="54"/>
      <c r="DV86" s="57"/>
      <c r="DW86" s="54"/>
      <c r="DX86" s="53"/>
      <c r="DY86" s="54"/>
      <c r="DZ86" s="53"/>
      <c r="EA86" s="59"/>
      <c r="EB86" s="53"/>
      <c r="EC86" s="54"/>
      <c r="ED86" s="53"/>
      <c r="EE86" s="54"/>
      <c r="EF86" s="53"/>
      <c r="EG86" s="54"/>
      <c r="EH86" s="53"/>
      <c r="EI86" s="54"/>
      <c r="EJ86" s="53"/>
      <c r="EK86" s="54"/>
      <c r="EL86" s="60">
        <f t="shared" si="172"/>
        <v>0</v>
      </c>
      <c r="EM86" s="60">
        <f t="shared" si="172"/>
        <v>0</v>
      </c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  <c r="IP86" s="5"/>
      <c r="IQ86" s="5"/>
      <c r="IR86" s="5"/>
      <c r="IS86" s="5"/>
      <c r="IT86" s="5"/>
      <c r="IU86" s="5"/>
      <c r="IV86" s="5"/>
      <c r="IW86" s="5"/>
      <c r="IX86" s="5"/>
      <c r="IY86" s="5"/>
      <c r="IZ86" s="5"/>
      <c r="JA86" s="5"/>
      <c r="JB86" s="5"/>
      <c r="JC86" s="5"/>
      <c r="JD86" s="5"/>
      <c r="JE86" s="5"/>
    </row>
    <row r="87" spans="1:265" s="1" customFormat="1" x14ac:dyDescent="0.25">
      <c r="A87" s="44"/>
      <c r="B87" s="44">
        <v>54</v>
      </c>
      <c r="C87" s="152" t="s">
        <v>294</v>
      </c>
      <c r="D87" s="118" t="s">
        <v>295</v>
      </c>
      <c r="E87" s="48">
        <v>13520</v>
      </c>
      <c r="F87" s="49">
        <v>4.16</v>
      </c>
      <c r="G87" s="78"/>
      <c r="H87" s="119">
        <v>1</v>
      </c>
      <c r="I87" s="51"/>
      <c r="J87" s="119">
        <v>1.4</v>
      </c>
      <c r="K87" s="119">
        <v>1.68</v>
      </c>
      <c r="L87" s="119">
        <v>2.23</v>
      </c>
      <c r="M87" s="120">
        <v>2.57</v>
      </c>
      <c r="N87" s="53"/>
      <c r="O87" s="54"/>
      <c r="P87" s="55"/>
      <c r="Q87" s="54"/>
      <c r="R87" s="53"/>
      <c r="S87" s="54"/>
      <c r="T87" s="53"/>
      <c r="U87" s="54"/>
      <c r="V87" s="53"/>
      <c r="W87" s="53"/>
      <c r="X87" s="53"/>
      <c r="Y87" s="54"/>
      <c r="Z87" s="53"/>
      <c r="AA87" s="54"/>
      <c r="AB87" s="53"/>
      <c r="AC87" s="54"/>
      <c r="AD87" s="53"/>
      <c r="AE87" s="54"/>
      <c r="AF87" s="53"/>
      <c r="AG87" s="54"/>
      <c r="AH87" s="53"/>
      <c r="AI87" s="54"/>
      <c r="AJ87" s="53"/>
      <c r="AK87" s="53"/>
      <c r="AL87" s="53"/>
      <c r="AM87" s="54"/>
      <c r="AN87" s="53"/>
      <c r="AO87" s="54"/>
      <c r="AP87" s="53"/>
      <c r="AQ87" s="54"/>
      <c r="AR87" s="53"/>
      <c r="AS87" s="54"/>
      <c r="AT87" s="53"/>
      <c r="AU87" s="54"/>
      <c r="AV87" s="53"/>
      <c r="AW87" s="54"/>
      <c r="AX87" s="53"/>
      <c r="AY87" s="54"/>
      <c r="AZ87" s="53"/>
      <c r="BA87" s="54"/>
      <c r="BB87" s="53"/>
      <c r="BC87" s="54"/>
      <c r="BD87" s="53"/>
      <c r="BE87" s="54"/>
      <c r="BF87" s="53"/>
      <c r="BG87" s="54"/>
      <c r="BH87" s="53"/>
      <c r="BI87" s="54"/>
      <c r="BJ87" s="53"/>
      <c r="BK87" s="54"/>
      <c r="BL87" s="53"/>
      <c r="BM87" s="54"/>
      <c r="BN87" s="53"/>
      <c r="BO87" s="54"/>
      <c r="BP87" s="53"/>
      <c r="BQ87" s="54"/>
      <c r="BR87" s="53"/>
      <c r="BS87" s="54"/>
      <c r="BT87" s="53"/>
      <c r="BU87" s="54"/>
      <c r="BV87" s="53"/>
      <c r="BW87" s="54"/>
      <c r="BX87" s="53"/>
      <c r="BY87" s="54"/>
      <c r="BZ87" s="53"/>
      <c r="CA87" s="54"/>
      <c r="CB87" s="53"/>
      <c r="CC87" s="54"/>
      <c r="CD87" s="53"/>
      <c r="CE87" s="54"/>
      <c r="CF87" s="53"/>
      <c r="CG87" s="54"/>
      <c r="CH87" s="53"/>
      <c r="CI87" s="54"/>
      <c r="CJ87" s="53"/>
      <c r="CK87" s="54"/>
      <c r="CL87" s="53"/>
      <c r="CM87" s="54"/>
      <c r="CN87" s="53"/>
      <c r="CO87" s="54"/>
      <c r="CP87" s="53"/>
      <c r="CQ87" s="54"/>
      <c r="CR87" s="53"/>
      <c r="CS87" s="54"/>
      <c r="CT87" s="53"/>
      <c r="CU87" s="54"/>
      <c r="CV87" s="53"/>
      <c r="CW87" s="54"/>
      <c r="CX87" s="53"/>
      <c r="CY87" s="54"/>
      <c r="CZ87" s="53"/>
      <c r="DA87" s="54"/>
      <c r="DB87" s="53"/>
      <c r="DC87" s="54"/>
      <c r="DD87" s="53"/>
      <c r="DE87" s="54"/>
      <c r="DF87" s="53"/>
      <c r="DG87" s="54"/>
      <c r="DH87" s="53"/>
      <c r="DI87" s="54"/>
      <c r="DJ87" s="53"/>
      <c r="DK87" s="54"/>
      <c r="DL87" s="53"/>
      <c r="DM87" s="54"/>
      <c r="DN87" s="53"/>
      <c r="DO87" s="54"/>
      <c r="DP87" s="53"/>
      <c r="DQ87" s="54"/>
      <c r="DR87" s="53"/>
      <c r="DS87" s="54"/>
      <c r="DT87" s="53"/>
      <c r="DU87" s="54"/>
      <c r="DV87" s="57"/>
      <c r="DW87" s="54"/>
      <c r="DX87" s="53"/>
      <c r="DY87" s="54"/>
      <c r="DZ87" s="53"/>
      <c r="EA87" s="59"/>
      <c r="EB87" s="53"/>
      <c r="EC87" s="54"/>
      <c r="ED87" s="53"/>
      <c r="EE87" s="54"/>
      <c r="EF87" s="53"/>
      <c r="EG87" s="54"/>
      <c r="EH87" s="53"/>
      <c r="EI87" s="54"/>
      <c r="EJ87" s="53"/>
      <c r="EK87" s="54"/>
      <c r="EL87" s="60">
        <f t="shared" si="172"/>
        <v>0</v>
      </c>
      <c r="EM87" s="60">
        <f t="shared" si="172"/>
        <v>0</v>
      </c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  <c r="IP87" s="5"/>
      <c r="IQ87" s="5"/>
      <c r="IR87" s="5"/>
      <c r="IS87" s="5"/>
      <c r="IT87" s="5"/>
      <c r="IU87" s="5"/>
      <c r="IV87" s="5"/>
      <c r="IW87" s="5"/>
      <c r="IX87" s="5"/>
      <c r="IY87" s="5"/>
      <c r="IZ87" s="5"/>
      <c r="JA87" s="5"/>
      <c r="JB87" s="5"/>
      <c r="JC87" s="5"/>
      <c r="JD87" s="5"/>
      <c r="JE87" s="5"/>
    </row>
    <row r="88" spans="1:265" s="1" customFormat="1" x14ac:dyDescent="0.25">
      <c r="A88" s="44"/>
      <c r="B88" s="44">
        <v>55</v>
      </c>
      <c r="C88" s="152" t="s">
        <v>296</v>
      </c>
      <c r="D88" s="118" t="s">
        <v>297</v>
      </c>
      <c r="E88" s="48">
        <v>13520</v>
      </c>
      <c r="F88" s="49">
        <v>4.5</v>
      </c>
      <c r="G88" s="78"/>
      <c r="H88" s="119">
        <v>1</v>
      </c>
      <c r="I88" s="51"/>
      <c r="J88" s="119">
        <v>1.4</v>
      </c>
      <c r="K88" s="119">
        <v>1.68</v>
      </c>
      <c r="L88" s="119">
        <v>2.23</v>
      </c>
      <c r="M88" s="120">
        <v>2.57</v>
      </c>
      <c r="N88" s="53"/>
      <c r="O88" s="54"/>
      <c r="P88" s="55"/>
      <c r="Q88" s="54"/>
      <c r="R88" s="53"/>
      <c r="S88" s="54"/>
      <c r="T88" s="53"/>
      <c r="U88" s="54"/>
      <c r="V88" s="53"/>
      <c r="W88" s="53"/>
      <c r="X88" s="53"/>
      <c r="Y88" s="54"/>
      <c r="Z88" s="53"/>
      <c r="AA88" s="54"/>
      <c r="AB88" s="53"/>
      <c r="AC88" s="54"/>
      <c r="AD88" s="53"/>
      <c r="AE88" s="54"/>
      <c r="AF88" s="53"/>
      <c r="AG88" s="54"/>
      <c r="AH88" s="53"/>
      <c r="AI88" s="54"/>
      <c r="AJ88" s="53"/>
      <c r="AK88" s="53"/>
      <c r="AL88" s="53"/>
      <c r="AM88" s="54"/>
      <c r="AN88" s="53"/>
      <c r="AO88" s="54"/>
      <c r="AP88" s="53"/>
      <c r="AQ88" s="54"/>
      <c r="AR88" s="53"/>
      <c r="AS88" s="54"/>
      <c r="AT88" s="53"/>
      <c r="AU88" s="54"/>
      <c r="AV88" s="53"/>
      <c r="AW88" s="54"/>
      <c r="AX88" s="53"/>
      <c r="AY88" s="54"/>
      <c r="AZ88" s="53"/>
      <c r="BA88" s="54"/>
      <c r="BB88" s="53"/>
      <c r="BC88" s="54"/>
      <c r="BD88" s="53"/>
      <c r="BE88" s="54"/>
      <c r="BF88" s="53"/>
      <c r="BG88" s="54"/>
      <c r="BH88" s="53"/>
      <c r="BI88" s="54"/>
      <c r="BJ88" s="53"/>
      <c r="BK88" s="54"/>
      <c r="BL88" s="53"/>
      <c r="BM88" s="54"/>
      <c r="BN88" s="53"/>
      <c r="BO88" s="54"/>
      <c r="BP88" s="53"/>
      <c r="BQ88" s="54"/>
      <c r="BR88" s="53"/>
      <c r="BS88" s="54"/>
      <c r="BT88" s="53"/>
      <c r="BU88" s="54"/>
      <c r="BV88" s="53"/>
      <c r="BW88" s="54"/>
      <c r="BX88" s="53"/>
      <c r="BY88" s="54"/>
      <c r="BZ88" s="53"/>
      <c r="CA88" s="54"/>
      <c r="CB88" s="53"/>
      <c r="CC88" s="54"/>
      <c r="CD88" s="53"/>
      <c r="CE88" s="54"/>
      <c r="CF88" s="53"/>
      <c r="CG88" s="54"/>
      <c r="CH88" s="53"/>
      <c r="CI88" s="54"/>
      <c r="CJ88" s="53"/>
      <c r="CK88" s="54"/>
      <c r="CL88" s="53"/>
      <c r="CM88" s="54"/>
      <c r="CN88" s="53"/>
      <c r="CO88" s="54"/>
      <c r="CP88" s="53"/>
      <c r="CQ88" s="54"/>
      <c r="CR88" s="53"/>
      <c r="CS88" s="54"/>
      <c r="CT88" s="53"/>
      <c r="CU88" s="54"/>
      <c r="CV88" s="53"/>
      <c r="CW88" s="54"/>
      <c r="CX88" s="53"/>
      <c r="CY88" s="54"/>
      <c r="CZ88" s="53"/>
      <c r="DA88" s="54"/>
      <c r="DB88" s="53"/>
      <c r="DC88" s="54"/>
      <c r="DD88" s="53"/>
      <c r="DE88" s="54"/>
      <c r="DF88" s="53"/>
      <c r="DG88" s="54"/>
      <c r="DH88" s="53"/>
      <c r="DI88" s="54"/>
      <c r="DJ88" s="53"/>
      <c r="DK88" s="54"/>
      <c r="DL88" s="53"/>
      <c r="DM88" s="54"/>
      <c r="DN88" s="53"/>
      <c r="DO88" s="54"/>
      <c r="DP88" s="53"/>
      <c r="DQ88" s="54"/>
      <c r="DR88" s="53"/>
      <c r="DS88" s="54"/>
      <c r="DT88" s="53"/>
      <c r="DU88" s="54"/>
      <c r="DV88" s="57"/>
      <c r="DW88" s="54"/>
      <c r="DX88" s="53"/>
      <c r="DY88" s="54"/>
      <c r="DZ88" s="53"/>
      <c r="EA88" s="59"/>
      <c r="EB88" s="53"/>
      <c r="EC88" s="54"/>
      <c r="ED88" s="53"/>
      <c r="EE88" s="54"/>
      <c r="EF88" s="53"/>
      <c r="EG88" s="54"/>
      <c r="EH88" s="53"/>
      <c r="EI88" s="54"/>
      <c r="EJ88" s="53"/>
      <c r="EK88" s="54"/>
      <c r="EL88" s="60">
        <f t="shared" si="172"/>
        <v>0</v>
      </c>
      <c r="EM88" s="60">
        <f t="shared" si="172"/>
        <v>0</v>
      </c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 s="5"/>
      <c r="HK88" s="5"/>
      <c r="HL88" s="5"/>
      <c r="HM88" s="5"/>
      <c r="HN88" s="5"/>
      <c r="HO88" s="5"/>
      <c r="HP88" s="5"/>
      <c r="HQ88" s="5"/>
      <c r="HR88" s="5"/>
      <c r="HS88" s="5"/>
      <c r="HT88" s="5"/>
      <c r="HU88" s="5"/>
      <c r="HV88" s="5"/>
      <c r="HW88" s="5"/>
      <c r="HX88" s="5"/>
      <c r="HY88" s="5"/>
      <c r="HZ88" s="5"/>
      <c r="IA88" s="5"/>
      <c r="IB88" s="5"/>
      <c r="IC88" s="5"/>
      <c r="ID88" s="5"/>
      <c r="IE88" s="5"/>
      <c r="IF88" s="5"/>
      <c r="IG88" s="5"/>
      <c r="IH88" s="5"/>
      <c r="II88" s="5"/>
      <c r="IJ88" s="5"/>
      <c r="IK88" s="5"/>
      <c r="IL88" s="5"/>
      <c r="IM88" s="5"/>
      <c r="IN88" s="5"/>
      <c r="IO88" s="5"/>
      <c r="IP88" s="5"/>
      <c r="IQ88" s="5"/>
      <c r="IR88" s="5"/>
      <c r="IS88" s="5"/>
      <c r="IT88" s="5"/>
      <c r="IU88" s="5"/>
      <c r="IV88" s="5"/>
      <c r="IW88" s="5"/>
      <c r="IX88" s="5"/>
      <c r="IY88" s="5"/>
      <c r="IZ88" s="5"/>
      <c r="JA88" s="5"/>
      <c r="JB88" s="5"/>
      <c r="JC88" s="5"/>
      <c r="JD88" s="5"/>
      <c r="JE88" s="5"/>
    </row>
    <row r="89" spans="1:265" s="1" customFormat="1" x14ac:dyDescent="0.25">
      <c r="A89" s="44"/>
      <c r="B89" s="44">
        <v>56</v>
      </c>
      <c r="C89" s="152" t="s">
        <v>298</v>
      </c>
      <c r="D89" s="118" t="s">
        <v>299</v>
      </c>
      <c r="E89" s="48">
        <v>13520</v>
      </c>
      <c r="F89" s="49">
        <v>6.31</v>
      </c>
      <c r="G89" s="78"/>
      <c r="H89" s="119">
        <v>1</v>
      </c>
      <c r="I89" s="51"/>
      <c r="J89" s="119">
        <v>1.4</v>
      </c>
      <c r="K89" s="119">
        <v>1.68</v>
      </c>
      <c r="L89" s="119">
        <v>2.23</v>
      </c>
      <c r="M89" s="120">
        <v>2.57</v>
      </c>
      <c r="N89" s="53"/>
      <c r="O89" s="54"/>
      <c r="P89" s="55"/>
      <c r="Q89" s="54"/>
      <c r="R89" s="53"/>
      <c r="S89" s="54"/>
      <c r="T89" s="53"/>
      <c r="U89" s="54"/>
      <c r="V89" s="53"/>
      <c r="W89" s="53"/>
      <c r="X89" s="53"/>
      <c r="Y89" s="54"/>
      <c r="Z89" s="53"/>
      <c r="AA89" s="54"/>
      <c r="AB89" s="53"/>
      <c r="AC89" s="54"/>
      <c r="AD89" s="53"/>
      <c r="AE89" s="54"/>
      <c r="AF89" s="53"/>
      <c r="AG89" s="54"/>
      <c r="AH89" s="53"/>
      <c r="AI89" s="54"/>
      <c r="AJ89" s="53"/>
      <c r="AK89" s="53"/>
      <c r="AL89" s="53"/>
      <c r="AM89" s="54"/>
      <c r="AN89" s="53"/>
      <c r="AO89" s="54"/>
      <c r="AP89" s="53"/>
      <c r="AQ89" s="54"/>
      <c r="AR89" s="53"/>
      <c r="AS89" s="54"/>
      <c r="AT89" s="53"/>
      <c r="AU89" s="54"/>
      <c r="AV89" s="53"/>
      <c r="AW89" s="54"/>
      <c r="AX89" s="53"/>
      <c r="AY89" s="54"/>
      <c r="AZ89" s="53"/>
      <c r="BA89" s="54"/>
      <c r="BB89" s="53"/>
      <c r="BC89" s="54"/>
      <c r="BD89" s="53"/>
      <c r="BE89" s="54"/>
      <c r="BF89" s="53"/>
      <c r="BG89" s="54"/>
      <c r="BH89" s="53"/>
      <c r="BI89" s="54"/>
      <c r="BJ89" s="53"/>
      <c r="BK89" s="54"/>
      <c r="BL89" s="53"/>
      <c r="BM89" s="54"/>
      <c r="BN89" s="53"/>
      <c r="BO89" s="54"/>
      <c r="BP89" s="53"/>
      <c r="BQ89" s="54"/>
      <c r="BR89" s="53"/>
      <c r="BS89" s="54"/>
      <c r="BT89" s="53"/>
      <c r="BU89" s="54"/>
      <c r="BV89" s="53"/>
      <c r="BW89" s="54"/>
      <c r="BX89" s="53"/>
      <c r="BY89" s="54"/>
      <c r="BZ89" s="53"/>
      <c r="CA89" s="54"/>
      <c r="CB89" s="53"/>
      <c r="CC89" s="54"/>
      <c r="CD89" s="53"/>
      <c r="CE89" s="54"/>
      <c r="CF89" s="53"/>
      <c r="CG89" s="54"/>
      <c r="CH89" s="53"/>
      <c r="CI89" s="54"/>
      <c r="CJ89" s="53"/>
      <c r="CK89" s="54"/>
      <c r="CL89" s="53"/>
      <c r="CM89" s="54"/>
      <c r="CN89" s="53"/>
      <c r="CO89" s="54"/>
      <c r="CP89" s="53"/>
      <c r="CQ89" s="54"/>
      <c r="CR89" s="53"/>
      <c r="CS89" s="54"/>
      <c r="CT89" s="53"/>
      <c r="CU89" s="54"/>
      <c r="CV89" s="53"/>
      <c r="CW89" s="54"/>
      <c r="CX89" s="53"/>
      <c r="CY89" s="54"/>
      <c r="CZ89" s="53"/>
      <c r="DA89" s="54"/>
      <c r="DB89" s="53"/>
      <c r="DC89" s="54"/>
      <c r="DD89" s="53"/>
      <c r="DE89" s="54"/>
      <c r="DF89" s="53"/>
      <c r="DG89" s="54"/>
      <c r="DH89" s="53"/>
      <c r="DI89" s="54"/>
      <c r="DJ89" s="53"/>
      <c r="DK89" s="54"/>
      <c r="DL89" s="53"/>
      <c r="DM89" s="54"/>
      <c r="DN89" s="53"/>
      <c r="DO89" s="54"/>
      <c r="DP89" s="53"/>
      <c r="DQ89" s="54"/>
      <c r="DR89" s="53"/>
      <c r="DS89" s="54"/>
      <c r="DT89" s="53"/>
      <c r="DU89" s="54"/>
      <c r="DV89" s="57"/>
      <c r="DW89" s="54"/>
      <c r="DX89" s="53"/>
      <c r="DY89" s="54"/>
      <c r="DZ89" s="53"/>
      <c r="EA89" s="59"/>
      <c r="EB89" s="53"/>
      <c r="EC89" s="54"/>
      <c r="ED89" s="53"/>
      <c r="EE89" s="54"/>
      <c r="EF89" s="53"/>
      <c r="EG89" s="54"/>
      <c r="EH89" s="53"/>
      <c r="EI89" s="54"/>
      <c r="EJ89" s="53"/>
      <c r="EK89" s="54"/>
      <c r="EL89" s="60">
        <f t="shared" si="172"/>
        <v>0</v>
      </c>
      <c r="EM89" s="60">
        <f t="shared" si="172"/>
        <v>0</v>
      </c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  <c r="IV89" s="5"/>
      <c r="IW89" s="5"/>
      <c r="IX89" s="5"/>
      <c r="IY89" s="5"/>
      <c r="IZ89" s="5"/>
      <c r="JA89" s="5"/>
      <c r="JB89" s="5"/>
      <c r="JC89" s="5"/>
      <c r="JD89" s="5"/>
      <c r="JE89" s="5"/>
    </row>
    <row r="90" spans="1:265" s="1" customFormat="1" x14ac:dyDescent="0.25">
      <c r="A90" s="44"/>
      <c r="B90" s="44">
        <v>57</v>
      </c>
      <c r="C90" s="152" t="s">
        <v>300</v>
      </c>
      <c r="D90" s="118" t="s">
        <v>301</v>
      </c>
      <c r="E90" s="48">
        <v>13520</v>
      </c>
      <c r="F90" s="49">
        <v>11.19</v>
      </c>
      <c r="G90" s="78"/>
      <c r="H90" s="119">
        <v>1</v>
      </c>
      <c r="I90" s="51"/>
      <c r="J90" s="119">
        <v>1.4</v>
      </c>
      <c r="K90" s="119">
        <v>1.68</v>
      </c>
      <c r="L90" s="119">
        <v>2.23</v>
      </c>
      <c r="M90" s="120">
        <v>2.57</v>
      </c>
      <c r="N90" s="53"/>
      <c r="O90" s="54"/>
      <c r="P90" s="55"/>
      <c r="Q90" s="54"/>
      <c r="R90" s="53"/>
      <c r="S90" s="54"/>
      <c r="T90" s="53"/>
      <c r="U90" s="54"/>
      <c r="V90" s="53"/>
      <c r="W90" s="53"/>
      <c r="X90" s="53"/>
      <c r="Y90" s="54"/>
      <c r="Z90" s="53"/>
      <c r="AA90" s="54"/>
      <c r="AB90" s="53"/>
      <c r="AC90" s="54"/>
      <c r="AD90" s="53"/>
      <c r="AE90" s="54"/>
      <c r="AF90" s="53"/>
      <c r="AG90" s="54"/>
      <c r="AH90" s="53"/>
      <c r="AI90" s="54"/>
      <c r="AJ90" s="53"/>
      <c r="AK90" s="53"/>
      <c r="AL90" s="53"/>
      <c r="AM90" s="54"/>
      <c r="AN90" s="53"/>
      <c r="AO90" s="54"/>
      <c r="AP90" s="53"/>
      <c r="AQ90" s="54"/>
      <c r="AR90" s="53"/>
      <c r="AS90" s="54"/>
      <c r="AT90" s="53"/>
      <c r="AU90" s="54"/>
      <c r="AV90" s="53"/>
      <c r="AW90" s="54"/>
      <c r="AX90" s="53"/>
      <c r="AY90" s="54"/>
      <c r="AZ90" s="53"/>
      <c r="BA90" s="54"/>
      <c r="BB90" s="53"/>
      <c r="BC90" s="54"/>
      <c r="BD90" s="53"/>
      <c r="BE90" s="54"/>
      <c r="BF90" s="53"/>
      <c r="BG90" s="54"/>
      <c r="BH90" s="53"/>
      <c r="BI90" s="54"/>
      <c r="BJ90" s="53"/>
      <c r="BK90" s="54"/>
      <c r="BL90" s="53"/>
      <c r="BM90" s="54"/>
      <c r="BN90" s="53"/>
      <c r="BO90" s="54"/>
      <c r="BP90" s="53"/>
      <c r="BQ90" s="54"/>
      <c r="BR90" s="53"/>
      <c r="BS90" s="54"/>
      <c r="BT90" s="53"/>
      <c r="BU90" s="54"/>
      <c r="BV90" s="53"/>
      <c r="BW90" s="54"/>
      <c r="BX90" s="53"/>
      <c r="BY90" s="54"/>
      <c r="BZ90" s="53"/>
      <c r="CA90" s="54"/>
      <c r="CB90" s="53"/>
      <c r="CC90" s="54"/>
      <c r="CD90" s="53"/>
      <c r="CE90" s="54"/>
      <c r="CF90" s="53"/>
      <c r="CG90" s="54"/>
      <c r="CH90" s="53"/>
      <c r="CI90" s="54"/>
      <c r="CJ90" s="53"/>
      <c r="CK90" s="54"/>
      <c r="CL90" s="53"/>
      <c r="CM90" s="54"/>
      <c r="CN90" s="53"/>
      <c r="CO90" s="54"/>
      <c r="CP90" s="53"/>
      <c r="CQ90" s="54"/>
      <c r="CR90" s="53"/>
      <c r="CS90" s="54"/>
      <c r="CT90" s="53"/>
      <c r="CU90" s="54"/>
      <c r="CV90" s="53"/>
      <c r="CW90" s="54"/>
      <c r="CX90" s="53"/>
      <c r="CY90" s="54"/>
      <c r="CZ90" s="53"/>
      <c r="DA90" s="54"/>
      <c r="DB90" s="53"/>
      <c r="DC90" s="54"/>
      <c r="DD90" s="53"/>
      <c r="DE90" s="54"/>
      <c r="DF90" s="53"/>
      <c r="DG90" s="54"/>
      <c r="DH90" s="53"/>
      <c r="DI90" s="54"/>
      <c r="DJ90" s="53"/>
      <c r="DK90" s="54"/>
      <c r="DL90" s="53"/>
      <c r="DM90" s="54"/>
      <c r="DN90" s="53"/>
      <c r="DO90" s="54"/>
      <c r="DP90" s="53"/>
      <c r="DQ90" s="54"/>
      <c r="DR90" s="53"/>
      <c r="DS90" s="54"/>
      <c r="DT90" s="53"/>
      <c r="DU90" s="54"/>
      <c r="DV90" s="57"/>
      <c r="DW90" s="54"/>
      <c r="DX90" s="53"/>
      <c r="DY90" s="54"/>
      <c r="DZ90" s="53"/>
      <c r="EA90" s="59"/>
      <c r="EB90" s="53"/>
      <c r="EC90" s="54"/>
      <c r="ED90" s="53"/>
      <c r="EE90" s="54"/>
      <c r="EF90" s="53"/>
      <c r="EG90" s="54"/>
      <c r="EH90" s="53"/>
      <c r="EI90" s="54"/>
      <c r="EJ90" s="53"/>
      <c r="EK90" s="54"/>
      <c r="EL90" s="60">
        <f t="shared" si="172"/>
        <v>0</v>
      </c>
      <c r="EM90" s="60">
        <f t="shared" si="172"/>
        <v>0</v>
      </c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 s="5"/>
      <c r="HK90" s="5"/>
      <c r="HL90" s="5"/>
      <c r="HM90" s="5"/>
      <c r="HN90" s="5"/>
      <c r="HO90" s="5"/>
      <c r="HP90" s="5"/>
      <c r="HQ90" s="5"/>
      <c r="HR90" s="5"/>
      <c r="HS90" s="5"/>
      <c r="HT90" s="5"/>
      <c r="HU90" s="5"/>
      <c r="HV90" s="5"/>
      <c r="HW90" s="5"/>
      <c r="HX90" s="5"/>
      <c r="HY90" s="5"/>
      <c r="HZ90" s="5"/>
      <c r="IA90" s="5"/>
      <c r="IB90" s="5"/>
      <c r="IC90" s="5"/>
      <c r="ID90" s="5"/>
      <c r="IE90" s="5"/>
      <c r="IF90" s="5"/>
      <c r="IG90" s="5"/>
      <c r="IH90" s="5"/>
      <c r="II90" s="5"/>
      <c r="IJ90" s="5"/>
      <c r="IK90" s="5"/>
      <c r="IL90" s="5"/>
      <c r="IM90" s="5"/>
      <c r="IN90" s="5"/>
      <c r="IO90" s="5"/>
      <c r="IP90" s="5"/>
      <c r="IQ90" s="5"/>
      <c r="IR90" s="5"/>
      <c r="IS90" s="5"/>
      <c r="IT90" s="5"/>
      <c r="IU90" s="5"/>
      <c r="IV90" s="5"/>
      <c r="IW90" s="5"/>
      <c r="IX90" s="5"/>
      <c r="IY90" s="5"/>
      <c r="IZ90" s="5"/>
      <c r="JA90" s="5"/>
      <c r="JB90" s="5"/>
      <c r="JC90" s="5"/>
      <c r="JD90" s="5"/>
      <c r="JE90" s="5"/>
    </row>
    <row r="91" spans="1:265" s="1" customFormat="1" x14ac:dyDescent="0.25">
      <c r="A91" s="44"/>
      <c r="B91" s="44">
        <v>58</v>
      </c>
      <c r="C91" s="152" t="s">
        <v>302</v>
      </c>
      <c r="D91" s="118" t="s">
        <v>303</v>
      </c>
      <c r="E91" s="48">
        <v>13520</v>
      </c>
      <c r="F91" s="49">
        <v>15.29</v>
      </c>
      <c r="G91" s="78"/>
      <c r="H91" s="119">
        <v>1</v>
      </c>
      <c r="I91" s="51"/>
      <c r="J91" s="119">
        <v>1.4</v>
      </c>
      <c r="K91" s="119">
        <v>1.68</v>
      </c>
      <c r="L91" s="119">
        <v>2.23</v>
      </c>
      <c r="M91" s="120">
        <v>2.57</v>
      </c>
      <c r="N91" s="53"/>
      <c r="O91" s="54"/>
      <c r="P91" s="55"/>
      <c r="Q91" s="54"/>
      <c r="R91" s="53"/>
      <c r="S91" s="54"/>
      <c r="T91" s="53"/>
      <c r="U91" s="54"/>
      <c r="V91" s="53"/>
      <c r="W91" s="53"/>
      <c r="X91" s="53"/>
      <c r="Y91" s="54"/>
      <c r="Z91" s="53"/>
      <c r="AA91" s="54"/>
      <c r="AB91" s="53"/>
      <c r="AC91" s="54"/>
      <c r="AD91" s="53"/>
      <c r="AE91" s="54"/>
      <c r="AF91" s="53"/>
      <c r="AG91" s="54"/>
      <c r="AH91" s="53"/>
      <c r="AI91" s="54"/>
      <c r="AJ91" s="53"/>
      <c r="AK91" s="53"/>
      <c r="AL91" s="53"/>
      <c r="AM91" s="54"/>
      <c r="AN91" s="53"/>
      <c r="AO91" s="54"/>
      <c r="AP91" s="53"/>
      <c r="AQ91" s="54"/>
      <c r="AR91" s="53"/>
      <c r="AS91" s="54"/>
      <c r="AT91" s="53"/>
      <c r="AU91" s="54"/>
      <c r="AV91" s="53"/>
      <c r="AW91" s="54"/>
      <c r="AX91" s="53"/>
      <c r="AY91" s="54"/>
      <c r="AZ91" s="53"/>
      <c r="BA91" s="54"/>
      <c r="BB91" s="53"/>
      <c r="BC91" s="54"/>
      <c r="BD91" s="53"/>
      <c r="BE91" s="54"/>
      <c r="BF91" s="53"/>
      <c r="BG91" s="54"/>
      <c r="BH91" s="53"/>
      <c r="BI91" s="54"/>
      <c r="BJ91" s="53"/>
      <c r="BK91" s="54"/>
      <c r="BL91" s="53"/>
      <c r="BM91" s="54"/>
      <c r="BN91" s="53"/>
      <c r="BO91" s="54"/>
      <c r="BP91" s="53"/>
      <c r="BQ91" s="54"/>
      <c r="BR91" s="53"/>
      <c r="BS91" s="54"/>
      <c r="BT91" s="53"/>
      <c r="BU91" s="54"/>
      <c r="BV91" s="53"/>
      <c r="BW91" s="54"/>
      <c r="BX91" s="53"/>
      <c r="BY91" s="54"/>
      <c r="BZ91" s="53"/>
      <c r="CA91" s="54"/>
      <c r="CB91" s="53"/>
      <c r="CC91" s="54"/>
      <c r="CD91" s="53"/>
      <c r="CE91" s="54"/>
      <c r="CF91" s="53"/>
      <c r="CG91" s="54"/>
      <c r="CH91" s="53"/>
      <c r="CI91" s="54"/>
      <c r="CJ91" s="53"/>
      <c r="CK91" s="54"/>
      <c r="CL91" s="53"/>
      <c r="CM91" s="54"/>
      <c r="CN91" s="53"/>
      <c r="CO91" s="54"/>
      <c r="CP91" s="53"/>
      <c r="CQ91" s="54"/>
      <c r="CR91" s="53"/>
      <c r="CS91" s="54"/>
      <c r="CT91" s="53"/>
      <c r="CU91" s="54"/>
      <c r="CV91" s="53"/>
      <c r="CW91" s="54"/>
      <c r="CX91" s="53"/>
      <c r="CY91" s="54"/>
      <c r="CZ91" s="53"/>
      <c r="DA91" s="54"/>
      <c r="DB91" s="53"/>
      <c r="DC91" s="54"/>
      <c r="DD91" s="53"/>
      <c r="DE91" s="54"/>
      <c r="DF91" s="53"/>
      <c r="DG91" s="54"/>
      <c r="DH91" s="53"/>
      <c r="DI91" s="54"/>
      <c r="DJ91" s="53"/>
      <c r="DK91" s="54"/>
      <c r="DL91" s="53"/>
      <c r="DM91" s="54"/>
      <c r="DN91" s="53"/>
      <c r="DO91" s="54"/>
      <c r="DP91" s="53"/>
      <c r="DQ91" s="54"/>
      <c r="DR91" s="53"/>
      <c r="DS91" s="54"/>
      <c r="DT91" s="53"/>
      <c r="DU91" s="54"/>
      <c r="DV91" s="57"/>
      <c r="DW91" s="54"/>
      <c r="DX91" s="53"/>
      <c r="DY91" s="54"/>
      <c r="DZ91" s="53"/>
      <c r="EA91" s="59"/>
      <c r="EB91" s="53"/>
      <c r="EC91" s="54"/>
      <c r="ED91" s="53"/>
      <c r="EE91" s="54"/>
      <c r="EF91" s="53"/>
      <c r="EG91" s="54"/>
      <c r="EH91" s="53"/>
      <c r="EI91" s="54"/>
      <c r="EJ91" s="53"/>
      <c r="EK91" s="54"/>
      <c r="EL91" s="60">
        <f t="shared" si="172"/>
        <v>0</v>
      </c>
      <c r="EM91" s="60">
        <f t="shared" si="172"/>
        <v>0</v>
      </c>
      <c r="EQ91" s="5"/>
      <c r="ER91" s="5"/>
      <c r="ES91" s="5"/>
      <c r="ET91" s="5"/>
      <c r="EU91" s="5"/>
      <c r="EV91" s="5"/>
      <c r="EW91" s="5"/>
      <c r="EX91" s="5"/>
      <c r="EY91" s="5"/>
      <c r="EZ91" s="5"/>
      <c r="FA91" s="5"/>
      <c r="FB91" s="5"/>
      <c r="FC91" s="5"/>
      <c r="FD91" s="5"/>
      <c r="FE91" s="5"/>
      <c r="FF91" s="5"/>
      <c r="FG91" s="5"/>
      <c r="FH91" s="5"/>
      <c r="FI91" s="5"/>
      <c r="FJ91" s="5"/>
      <c r="FK91" s="5"/>
      <c r="FL91" s="5"/>
      <c r="FM91" s="5"/>
      <c r="FN91" s="5"/>
      <c r="FO91" s="5"/>
      <c r="FP91" s="5"/>
      <c r="FQ91" s="5"/>
      <c r="FR91" s="5"/>
      <c r="FS91" s="5"/>
      <c r="FT91" s="5"/>
      <c r="FU91" s="5"/>
      <c r="FV91" s="5"/>
      <c r="FW91" s="5"/>
      <c r="FX91" s="5"/>
      <c r="FY91" s="5"/>
      <c r="FZ91" s="5"/>
      <c r="GA91" s="5"/>
      <c r="GB91" s="5"/>
      <c r="GC91" s="5"/>
      <c r="GD91" s="5"/>
      <c r="GE91" s="5"/>
      <c r="GF91" s="5"/>
      <c r="GG91" s="5"/>
      <c r="GH91" s="5"/>
      <c r="GI91" s="5"/>
      <c r="GJ91" s="5"/>
      <c r="GK91" s="5"/>
      <c r="GL91" s="5"/>
      <c r="GM91" s="5"/>
      <c r="GN91" s="5"/>
      <c r="GO91" s="5"/>
      <c r="GP91" s="5"/>
      <c r="GQ91" s="5"/>
      <c r="GR91" s="5"/>
      <c r="GS91" s="5"/>
      <c r="GT91" s="5"/>
      <c r="GU91" s="5"/>
      <c r="GV91" s="5"/>
      <c r="GW91" s="5"/>
      <c r="GX91" s="5"/>
      <c r="GY91" s="5"/>
      <c r="GZ91" s="5"/>
      <c r="HA91" s="5"/>
      <c r="HB91" s="5"/>
      <c r="HC91" s="5"/>
      <c r="HD91" s="5"/>
      <c r="HE91" s="5"/>
      <c r="HF91" s="5"/>
      <c r="HG91" s="5"/>
      <c r="HH91" s="5"/>
      <c r="HI91" s="5"/>
      <c r="HJ91" s="5"/>
      <c r="HK91" s="5"/>
      <c r="HL91" s="5"/>
      <c r="HM91" s="5"/>
      <c r="HN91" s="5"/>
      <c r="HO91" s="5"/>
      <c r="HP91" s="5"/>
      <c r="HQ91" s="5"/>
      <c r="HR91" s="5"/>
      <c r="HS91" s="5"/>
      <c r="HT91" s="5"/>
      <c r="HU91" s="5"/>
      <c r="HV91" s="5"/>
      <c r="HW91" s="5"/>
      <c r="HX91" s="5"/>
      <c r="HY91" s="5"/>
      <c r="HZ91" s="5"/>
      <c r="IA91" s="5"/>
      <c r="IB91" s="5"/>
      <c r="IC91" s="5"/>
      <c r="ID91" s="5"/>
      <c r="IE91" s="5"/>
      <c r="IF91" s="5"/>
      <c r="IG91" s="5"/>
      <c r="IH91" s="5"/>
      <c r="II91" s="5"/>
      <c r="IJ91" s="5"/>
      <c r="IK91" s="5"/>
      <c r="IL91" s="5"/>
      <c r="IM91" s="5"/>
      <c r="IN91" s="5"/>
      <c r="IO91" s="5"/>
      <c r="IP91" s="5"/>
      <c r="IQ91" s="5"/>
      <c r="IR91" s="5"/>
      <c r="IS91" s="5"/>
      <c r="IT91" s="5"/>
      <c r="IU91" s="5"/>
      <c r="IV91" s="5"/>
      <c r="IW91" s="5"/>
      <c r="IX91" s="5"/>
      <c r="IY91" s="5"/>
      <c r="IZ91" s="5"/>
      <c r="JA91" s="5"/>
      <c r="JB91" s="5"/>
      <c r="JC91" s="5"/>
      <c r="JD91" s="5"/>
      <c r="JE91" s="5"/>
    </row>
    <row r="92" spans="1:265" s="1" customFormat="1" x14ac:dyDescent="0.25">
      <c r="A92" s="44"/>
      <c r="B92" s="44">
        <v>59</v>
      </c>
      <c r="C92" s="152" t="s">
        <v>304</v>
      </c>
      <c r="D92" s="118" t="s">
        <v>305</v>
      </c>
      <c r="E92" s="48">
        <v>13520</v>
      </c>
      <c r="F92" s="49">
        <v>17.420000000000002</v>
      </c>
      <c r="G92" s="78"/>
      <c r="H92" s="119">
        <v>1</v>
      </c>
      <c r="I92" s="51"/>
      <c r="J92" s="119">
        <v>1.4</v>
      </c>
      <c r="K92" s="119">
        <v>1.68</v>
      </c>
      <c r="L92" s="119">
        <v>2.23</v>
      </c>
      <c r="M92" s="120">
        <v>2.57</v>
      </c>
      <c r="N92" s="53"/>
      <c r="O92" s="54"/>
      <c r="P92" s="55"/>
      <c r="Q92" s="54"/>
      <c r="R92" s="53"/>
      <c r="S92" s="54"/>
      <c r="T92" s="53"/>
      <c r="U92" s="54"/>
      <c r="V92" s="53"/>
      <c r="W92" s="53"/>
      <c r="X92" s="53"/>
      <c r="Y92" s="54"/>
      <c r="Z92" s="53"/>
      <c r="AA92" s="54"/>
      <c r="AB92" s="53"/>
      <c r="AC92" s="54"/>
      <c r="AD92" s="53"/>
      <c r="AE92" s="54"/>
      <c r="AF92" s="53"/>
      <c r="AG92" s="54"/>
      <c r="AH92" s="53"/>
      <c r="AI92" s="54"/>
      <c r="AJ92" s="53"/>
      <c r="AK92" s="53"/>
      <c r="AL92" s="53"/>
      <c r="AM92" s="54"/>
      <c r="AN92" s="53"/>
      <c r="AO92" s="54"/>
      <c r="AP92" s="53"/>
      <c r="AQ92" s="54"/>
      <c r="AR92" s="53"/>
      <c r="AS92" s="54"/>
      <c r="AT92" s="53"/>
      <c r="AU92" s="54"/>
      <c r="AV92" s="53"/>
      <c r="AW92" s="54"/>
      <c r="AX92" s="53"/>
      <c r="AY92" s="54"/>
      <c r="AZ92" s="53"/>
      <c r="BA92" s="54"/>
      <c r="BB92" s="53"/>
      <c r="BC92" s="54"/>
      <c r="BD92" s="53"/>
      <c r="BE92" s="54"/>
      <c r="BF92" s="53"/>
      <c r="BG92" s="54"/>
      <c r="BH92" s="53"/>
      <c r="BI92" s="54"/>
      <c r="BJ92" s="53"/>
      <c r="BK92" s="54"/>
      <c r="BL92" s="53"/>
      <c r="BM92" s="54"/>
      <c r="BN92" s="53"/>
      <c r="BO92" s="54"/>
      <c r="BP92" s="53"/>
      <c r="BQ92" s="54"/>
      <c r="BR92" s="53"/>
      <c r="BS92" s="54"/>
      <c r="BT92" s="53"/>
      <c r="BU92" s="54"/>
      <c r="BV92" s="53"/>
      <c r="BW92" s="54"/>
      <c r="BX92" s="53"/>
      <c r="BY92" s="54"/>
      <c r="BZ92" s="53"/>
      <c r="CA92" s="54"/>
      <c r="CB92" s="53"/>
      <c r="CC92" s="54"/>
      <c r="CD92" s="53"/>
      <c r="CE92" s="54"/>
      <c r="CF92" s="53"/>
      <c r="CG92" s="54"/>
      <c r="CH92" s="53"/>
      <c r="CI92" s="54"/>
      <c r="CJ92" s="53"/>
      <c r="CK92" s="54"/>
      <c r="CL92" s="53"/>
      <c r="CM92" s="54"/>
      <c r="CN92" s="53"/>
      <c r="CO92" s="54"/>
      <c r="CP92" s="53"/>
      <c r="CQ92" s="54"/>
      <c r="CR92" s="53"/>
      <c r="CS92" s="54"/>
      <c r="CT92" s="53"/>
      <c r="CU92" s="54"/>
      <c r="CV92" s="53"/>
      <c r="CW92" s="54"/>
      <c r="CX92" s="53"/>
      <c r="CY92" s="54"/>
      <c r="CZ92" s="53"/>
      <c r="DA92" s="54"/>
      <c r="DB92" s="53"/>
      <c r="DC92" s="54"/>
      <c r="DD92" s="53"/>
      <c r="DE92" s="54"/>
      <c r="DF92" s="53"/>
      <c r="DG92" s="54"/>
      <c r="DH92" s="53"/>
      <c r="DI92" s="54"/>
      <c r="DJ92" s="53"/>
      <c r="DK92" s="54"/>
      <c r="DL92" s="53"/>
      <c r="DM92" s="54"/>
      <c r="DN92" s="53"/>
      <c r="DO92" s="54"/>
      <c r="DP92" s="53"/>
      <c r="DQ92" s="54"/>
      <c r="DR92" s="53"/>
      <c r="DS92" s="54"/>
      <c r="DT92" s="53"/>
      <c r="DU92" s="54"/>
      <c r="DV92" s="57"/>
      <c r="DW92" s="54"/>
      <c r="DX92" s="53"/>
      <c r="DY92" s="54"/>
      <c r="DZ92" s="53"/>
      <c r="EA92" s="59"/>
      <c r="EB92" s="53"/>
      <c r="EC92" s="54"/>
      <c r="ED92" s="53"/>
      <c r="EE92" s="54"/>
      <c r="EF92" s="53"/>
      <c r="EG92" s="54"/>
      <c r="EH92" s="53"/>
      <c r="EI92" s="54"/>
      <c r="EJ92" s="53"/>
      <c r="EK92" s="54"/>
      <c r="EL92" s="60">
        <f t="shared" si="172"/>
        <v>0</v>
      </c>
      <c r="EM92" s="60">
        <f t="shared" si="172"/>
        <v>0</v>
      </c>
      <c r="EQ92" s="5"/>
      <c r="ER92" s="5"/>
      <c r="ES92" s="5"/>
      <c r="ET92" s="5"/>
      <c r="EU92" s="5"/>
      <c r="EV92" s="5"/>
      <c r="EW92" s="5"/>
      <c r="EX92" s="5"/>
      <c r="EY92" s="5"/>
      <c r="EZ92" s="5"/>
      <c r="FA92" s="5"/>
      <c r="FB92" s="5"/>
      <c r="FC92" s="5"/>
      <c r="FD92" s="5"/>
      <c r="FE92" s="5"/>
      <c r="FF92" s="5"/>
      <c r="FG92" s="5"/>
      <c r="FH92" s="5"/>
      <c r="FI92" s="5"/>
      <c r="FJ92" s="5"/>
      <c r="FK92" s="5"/>
      <c r="FL92" s="5"/>
      <c r="FM92" s="5"/>
      <c r="FN92" s="5"/>
      <c r="FO92" s="5"/>
      <c r="FP92" s="5"/>
      <c r="FQ92" s="5"/>
      <c r="FR92" s="5"/>
      <c r="FS92" s="5"/>
      <c r="FT92" s="5"/>
      <c r="FU92" s="5"/>
      <c r="FV92" s="5"/>
      <c r="FW92" s="5"/>
      <c r="FX92" s="5"/>
      <c r="FY92" s="5"/>
      <c r="FZ92" s="5"/>
      <c r="GA92" s="5"/>
      <c r="GB92" s="5"/>
      <c r="GC92" s="5"/>
      <c r="GD92" s="5"/>
      <c r="GE92" s="5"/>
      <c r="GF92" s="5"/>
      <c r="GG92" s="5"/>
      <c r="GH92" s="5"/>
      <c r="GI92" s="5"/>
      <c r="GJ92" s="5"/>
      <c r="GK92" s="5"/>
      <c r="GL92" s="5"/>
      <c r="GM92" s="5"/>
      <c r="GN92" s="5"/>
      <c r="GO92" s="5"/>
      <c r="GP92" s="5"/>
      <c r="GQ92" s="5"/>
      <c r="GR92" s="5"/>
      <c r="GS92" s="5"/>
      <c r="GT92" s="5"/>
      <c r="GU92" s="5"/>
      <c r="GV92" s="5"/>
      <c r="GW92" s="5"/>
      <c r="GX92" s="5"/>
      <c r="GY92" s="5"/>
      <c r="GZ92" s="5"/>
      <c r="HA92" s="5"/>
      <c r="HB92" s="5"/>
      <c r="HC92" s="5"/>
      <c r="HD92" s="5"/>
      <c r="HE92" s="5"/>
      <c r="HF92" s="5"/>
      <c r="HG92" s="5"/>
      <c r="HH92" s="5"/>
      <c r="HI92" s="5"/>
      <c r="HJ92" s="5"/>
      <c r="HK92" s="5"/>
      <c r="HL92" s="5"/>
      <c r="HM92" s="5"/>
      <c r="HN92" s="5"/>
      <c r="HO92" s="5"/>
      <c r="HP92" s="5"/>
      <c r="HQ92" s="5"/>
      <c r="HR92" s="5"/>
      <c r="HS92" s="5"/>
      <c r="HT92" s="5"/>
      <c r="HU92" s="5"/>
      <c r="HV92" s="5"/>
      <c r="HW92" s="5"/>
      <c r="HX92" s="5"/>
      <c r="HY92" s="5"/>
      <c r="HZ92" s="5"/>
      <c r="IA92" s="5"/>
      <c r="IB92" s="5"/>
      <c r="IC92" s="5"/>
      <c r="ID92" s="5"/>
      <c r="IE92" s="5"/>
      <c r="IF92" s="5"/>
      <c r="IG92" s="5"/>
      <c r="IH92" s="5"/>
      <c r="II92" s="5"/>
      <c r="IJ92" s="5"/>
      <c r="IK92" s="5"/>
      <c r="IL92" s="5"/>
      <c r="IM92" s="5"/>
      <c r="IN92" s="5"/>
      <c r="IO92" s="5"/>
      <c r="IP92" s="5"/>
      <c r="IQ92" s="5"/>
      <c r="IR92" s="5"/>
      <c r="IS92" s="5"/>
      <c r="IT92" s="5"/>
      <c r="IU92" s="5"/>
      <c r="IV92" s="5"/>
      <c r="IW92" s="5"/>
      <c r="IX92" s="5"/>
      <c r="IY92" s="5"/>
      <c r="IZ92" s="5"/>
      <c r="JA92" s="5"/>
      <c r="JB92" s="5"/>
      <c r="JC92" s="5"/>
      <c r="JD92" s="5"/>
      <c r="JE92" s="5"/>
    </row>
    <row r="93" spans="1:265" s="1" customFormat="1" ht="30" x14ac:dyDescent="0.25">
      <c r="A93" s="44"/>
      <c r="B93" s="44">
        <v>60</v>
      </c>
      <c r="C93" s="152" t="s">
        <v>306</v>
      </c>
      <c r="D93" s="118" t="s">
        <v>307</v>
      </c>
      <c r="E93" s="48">
        <v>13520</v>
      </c>
      <c r="F93" s="49">
        <v>3.92</v>
      </c>
      <c r="G93" s="78"/>
      <c r="H93" s="119">
        <v>1</v>
      </c>
      <c r="I93" s="51"/>
      <c r="J93" s="119">
        <v>1.4</v>
      </c>
      <c r="K93" s="119">
        <v>1.68</v>
      </c>
      <c r="L93" s="119">
        <v>2.23</v>
      </c>
      <c r="M93" s="120">
        <v>2.57</v>
      </c>
      <c r="N93" s="53"/>
      <c r="O93" s="54"/>
      <c r="P93" s="55"/>
      <c r="Q93" s="54"/>
      <c r="R93" s="53"/>
      <c r="S93" s="54"/>
      <c r="T93" s="53"/>
      <c r="U93" s="54"/>
      <c r="V93" s="53"/>
      <c r="W93" s="53"/>
      <c r="X93" s="53"/>
      <c r="Y93" s="54"/>
      <c r="Z93" s="53"/>
      <c r="AA93" s="54"/>
      <c r="AB93" s="53"/>
      <c r="AC93" s="54"/>
      <c r="AD93" s="53"/>
      <c r="AE93" s="54"/>
      <c r="AF93" s="53"/>
      <c r="AG93" s="54"/>
      <c r="AH93" s="53"/>
      <c r="AI93" s="54"/>
      <c r="AJ93" s="53"/>
      <c r="AK93" s="53"/>
      <c r="AL93" s="53"/>
      <c r="AM93" s="54"/>
      <c r="AN93" s="53"/>
      <c r="AO93" s="54"/>
      <c r="AP93" s="53"/>
      <c r="AQ93" s="54"/>
      <c r="AR93" s="53"/>
      <c r="AS93" s="54"/>
      <c r="AT93" s="53"/>
      <c r="AU93" s="54"/>
      <c r="AV93" s="53"/>
      <c r="AW93" s="54"/>
      <c r="AX93" s="53"/>
      <c r="AY93" s="54"/>
      <c r="AZ93" s="53"/>
      <c r="BA93" s="54"/>
      <c r="BB93" s="53"/>
      <c r="BC93" s="54"/>
      <c r="BD93" s="53"/>
      <c r="BE93" s="54"/>
      <c r="BF93" s="53"/>
      <c r="BG93" s="54"/>
      <c r="BH93" s="53"/>
      <c r="BI93" s="54"/>
      <c r="BJ93" s="53"/>
      <c r="BK93" s="54"/>
      <c r="BL93" s="53"/>
      <c r="BM93" s="54"/>
      <c r="BN93" s="53"/>
      <c r="BO93" s="54"/>
      <c r="BP93" s="53"/>
      <c r="BQ93" s="54"/>
      <c r="BR93" s="53"/>
      <c r="BS93" s="54"/>
      <c r="BT93" s="53"/>
      <c r="BU93" s="54"/>
      <c r="BV93" s="53"/>
      <c r="BW93" s="54"/>
      <c r="BX93" s="53"/>
      <c r="BY93" s="54"/>
      <c r="BZ93" s="53"/>
      <c r="CA93" s="54"/>
      <c r="CB93" s="53"/>
      <c r="CC93" s="54"/>
      <c r="CD93" s="53"/>
      <c r="CE93" s="54"/>
      <c r="CF93" s="53"/>
      <c r="CG93" s="54"/>
      <c r="CH93" s="53"/>
      <c r="CI93" s="54"/>
      <c r="CJ93" s="53"/>
      <c r="CK93" s="54"/>
      <c r="CL93" s="53"/>
      <c r="CM93" s="54"/>
      <c r="CN93" s="53"/>
      <c r="CO93" s="54"/>
      <c r="CP93" s="53"/>
      <c r="CQ93" s="54"/>
      <c r="CR93" s="53"/>
      <c r="CS93" s="54"/>
      <c r="CT93" s="53"/>
      <c r="CU93" s="54"/>
      <c r="CV93" s="53"/>
      <c r="CW93" s="54"/>
      <c r="CX93" s="53"/>
      <c r="CY93" s="54"/>
      <c r="CZ93" s="53"/>
      <c r="DA93" s="54"/>
      <c r="DB93" s="53"/>
      <c r="DC93" s="54"/>
      <c r="DD93" s="53"/>
      <c r="DE93" s="54"/>
      <c r="DF93" s="53"/>
      <c r="DG93" s="54"/>
      <c r="DH93" s="53"/>
      <c r="DI93" s="54"/>
      <c r="DJ93" s="53"/>
      <c r="DK93" s="54"/>
      <c r="DL93" s="53"/>
      <c r="DM93" s="54"/>
      <c r="DN93" s="53"/>
      <c r="DO93" s="54"/>
      <c r="DP93" s="53"/>
      <c r="DQ93" s="54"/>
      <c r="DR93" s="53"/>
      <c r="DS93" s="54"/>
      <c r="DT93" s="53"/>
      <c r="DU93" s="54"/>
      <c r="DV93" s="57"/>
      <c r="DW93" s="54"/>
      <c r="DX93" s="53"/>
      <c r="DY93" s="54"/>
      <c r="DZ93" s="53"/>
      <c r="EA93" s="59"/>
      <c r="EB93" s="53"/>
      <c r="EC93" s="54"/>
      <c r="ED93" s="53"/>
      <c r="EE93" s="54"/>
      <c r="EF93" s="53"/>
      <c r="EG93" s="54"/>
      <c r="EH93" s="53"/>
      <c r="EI93" s="54"/>
      <c r="EJ93" s="53"/>
      <c r="EK93" s="54"/>
      <c r="EL93" s="60">
        <f t="shared" si="172"/>
        <v>0</v>
      </c>
      <c r="EM93" s="60">
        <f t="shared" si="172"/>
        <v>0</v>
      </c>
      <c r="EQ93" s="5"/>
      <c r="ER93" s="5"/>
      <c r="ES93" s="5"/>
      <c r="ET93" s="5"/>
      <c r="EU93" s="5"/>
      <c r="EV93" s="5"/>
      <c r="EW93" s="5"/>
      <c r="EX93" s="5"/>
      <c r="EY93" s="5"/>
      <c r="EZ93" s="5"/>
      <c r="FA93" s="5"/>
      <c r="FB93" s="5"/>
      <c r="FC93" s="5"/>
      <c r="FD93" s="5"/>
      <c r="FE93" s="5"/>
      <c r="FF93" s="5"/>
      <c r="FG93" s="5"/>
      <c r="FH93" s="5"/>
      <c r="FI93" s="5"/>
      <c r="FJ93" s="5"/>
      <c r="FK93" s="5"/>
      <c r="FL93" s="5"/>
      <c r="FM93" s="5"/>
      <c r="FN93" s="5"/>
      <c r="FO93" s="5"/>
      <c r="FP93" s="5"/>
      <c r="FQ93" s="5"/>
      <c r="FR93" s="5"/>
      <c r="FS93" s="5"/>
      <c r="FT93" s="5"/>
      <c r="FU93" s="5"/>
      <c r="FV93" s="5"/>
      <c r="FW93" s="5"/>
      <c r="FX93" s="5"/>
      <c r="FY93" s="5"/>
      <c r="FZ93" s="5"/>
      <c r="GA93" s="5"/>
      <c r="GB93" s="5"/>
      <c r="GC93" s="5"/>
      <c r="GD93" s="5"/>
      <c r="GE93" s="5"/>
      <c r="GF93" s="5"/>
      <c r="GG93" s="5"/>
      <c r="GH93" s="5"/>
      <c r="GI93" s="5"/>
      <c r="GJ93" s="5"/>
      <c r="GK93" s="5"/>
      <c r="GL93" s="5"/>
      <c r="GM93" s="5"/>
      <c r="GN93" s="5"/>
      <c r="GO93" s="5"/>
      <c r="GP93" s="5"/>
      <c r="GQ93" s="5"/>
      <c r="GR93" s="5"/>
      <c r="GS93" s="5"/>
      <c r="GT93" s="5"/>
      <c r="GU93" s="5"/>
      <c r="GV93" s="5"/>
      <c r="GW93" s="5"/>
      <c r="GX93" s="5"/>
      <c r="GY93" s="5"/>
      <c r="GZ93" s="5"/>
      <c r="HA93" s="5"/>
      <c r="HB93" s="5"/>
      <c r="HC93" s="5"/>
      <c r="HD93" s="5"/>
      <c r="HE93" s="5"/>
      <c r="HF93" s="5"/>
      <c r="HG93" s="5"/>
      <c r="HH93" s="5"/>
      <c r="HI93" s="5"/>
      <c r="HJ93" s="5"/>
      <c r="HK93" s="5"/>
      <c r="HL93" s="5"/>
      <c r="HM93" s="5"/>
      <c r="HN93" s="5"/>
      <c r="HO93" s="5"/>
      <c r="HP93" s="5"/>
      <c r="HQ93" s="5"/>
      <c r="HR93" s="5"/>
      <c r="HS93" s="5"/>
      <c r="HT93" s="5"/>
      <c r="HU93" s="5"/>
      <c r="HV93" s="5"/>
      <c r="HW93" s="5"/>
      <c r="HX93" s="5"/>
      <c r="HY93" s="5"/>
      <c r="HZ93" s="5"/>
      <c r="IA93" s="5"/>
      <c r="IB93" s="5"/>
      <c r="IC93" s="5"/>
      <c r="ID93" s="5"/>
      <c r="IE93" s="5"/>
      <c r="IF93" s="5"/>
      <c r="IG93" s="5"/>
      <c r="IH93" s="5"/>
      <c r="II93" s="5"/>
      <c r="IJ93" s="5"/>
      <c r="IK93" s="5"/>
      <c r="IL93" s="5"/>
      <c r="IM93" s="5"/>
      <c r="IN93" s="5"/>
      <c r="IO93" s="5"/>
      <c r="IP93" s="5"/>
      <c r="IQ93" s="5"/>
      <c r="IR93" s="5"/>
      <c r="IS93" s="5"/>
      <c r="IT93" s="5"/>
      <c r="IU93" s="5"/>
      <c r="IV93" s="5"/>
      <c r="IW93" s="5"/>
      <c r="IX93" s="5"/>
      <c r="IY93" s="5"/>
      <c r="IZ93" s="5"/>
      <c r="JA93" s="5"/>
      <c r="JB93" s="5"/>
      <c r="JC93" s="5"/>
      <c r="JD93" s="5"/>
      <c r="JE93" s="5"/>
    </row>
    <row r="94" spans="1:265" s="1" customFormat="1" ht="30" x14ac:dyDescent="0.25">
      <c r="A94" s="44"/>
      <c r="B94" s="44">
        <v>61</v>
      </c>
      <c r="C94" s="152" t="s">
        <v>308</v>
      </c>
      <c r="D94" s="118" t="s">
        <v>309</v>
      </c>
      <c r="E94" s="48">
        <v>13520</v>
      </c>
      <c r="F94" s="49">
        <v>7.49</v>
      </c>
      <c r="G94" s="78"/>
      <c r="H94" s="119">
        <v>1</v>
      </c>
      <c r="I94" s="51"/>
      <c r="J94" s="119">
        <v>1.4</v>
      </c>
      <c r="K94" s="119">
        <v>1.68</v>
      </c>
      <c r="L94" s="119">
        <v>2.23</v>
      </c>
      <c r="M94" s="120">
        <v>2.57</v>
      </c>
      <c r="N94" s="53"/>
      <c r="O94" s="54"/>
      <c r="P94" s="55"/>
      <c r="Q94" s="54"/>
      <c r="R94" s="53"/>
      <c r="S94" s="54"/>
      <c r="T94" s="53"/>
      <c r="U94" s="54"/>
      <c r="V94" s="53"/>
      <c r="W94" s="53"/>
      <c r="X94" s="53"/>
      <c r="Y94" s="54"/>
      <c r="Z94" s="53"/>
      <c r="AA94" s="54"/>
      <c r="AB94" s="53"/>
      <c r="AC94" s="54"/>
      <c r="AD94" s="53"/>
      <c r="AE94" s="54"/>
      <c r="AF94" s="53"/>
      <c r="AG94" s="54"/>
      <c r="AH94" s="53"/>
      <c r="AI94" s="54"/>
      <c r="AJ94" s="53"/>
      <c r="AK94" s="53"/>
      <c r="AL94" s="53"/>
      <c r="AM94" s="54"/>
      <c r="AN94" s="53"/>
      <c r="AO94" s="54"/>
      <c r="AP94" s="53"/>
      <c r="AQ94" s="54"/>
      <c r="AR94" s="53"/>
      <c r="AS94" s="54"/>
      <c r="AT94" s="53"/>
      <c r="AU94" s="54"/>
      <c r="AV94" s="53"/>
      <c r="AW94" s="54"/>
      <c r="AX94" s="53"/>
      <c r="AY94" s="54"/>
      <c r="AZ94" s="53"/>
      <c r="BA94" s="54"/>
      <c r="BB94" s="53"/>
      <c r="BC94" s="54"/>
      <c r="BD94" s="53"/>
      <c r="BE94" s="54"/>
      <c r="BF94" s="53"/>
      <c r="BG94" s="54"/>
      <c r="BH94" s="53"/>
      <c r="BI94" s="54"/>
      <c r="BJ94" s="53"/>
      <c r="BK94" s="54"/>
      <c r="BL94" s="53"/>
      <c r="BM94" s="54"/>
      <c r="BN94" s="53"/>
      <c r="BO94" s="54"/>
      <c r="BP94" s="53"/>
      <c r="BQ94" s="54"/>
      <c r="BR94" s="53"/>
      <c r="BS94" s="54"/>
      <c r="BT94" s="53"/>
      <c r="BU94" s="54"/>
      <c r="BV94" s="53"/>
      <c r="BW94" s="54"/>
      <c r="BX94" s="53"/>
      <c r="BY94" s="54"/>
      <c r="BZ94" s="53"/>
      <c r="CA94" s="54"/>
      <c r="CB94" s="53"/>
      <c r="CC94" s="54"/>
      <c r="CD94" s="53"/>
      <c r="CE94" s="54"/>
      <c r="CF94" s="53"/>
      <c r="CG94" s="54"/>
      <c r="CH94" s="53"/>
      <c r="CI94" s="54"/>
      <c r="CJ94" s="53"/>
      <c r="CK94" s="54"/>
      <c r="CL94" s="53"/>
      <c r="CM94" s="54"/>
      <c r="CN94" s="53"/>
      <c r="CO94" s="54"/>
      <c r="CP94" s="53"/>
      <c r="CQ94" s="54"/>
      <c r="CR94" s="53"/>
      <c r="CS94" s="54"/>
      <c r="CT94" s="53"/>
      <c r="CU94" s="54"/>
      <c r="CV94" s="53"/>
      <c r="CW94" s="54"/>
      <c r="CX94" s="53"/>
      <c r="CY94" s="54"/>
      <c r="CZ94" s="53"/>
      <c r="DA94" s="54"/>
      <c r="DB94" s="53"/>
      <c r="DC94" s="54"/>
      <c r="DD94" s="53"/>
      <c r="DE94" s="54"/>
      <c r="DF94" s="53"/>
      <c r="DG94" s="54"/>
      <c r="DH94" s="53"/>
      <c r="DI94" s="54"/>
      <c r="DJ94" s="53"/>
      <c r="DK94" s="54"/>
      <c r="DL94" s="53"/>
      <c r="DM94" s="54"/>
      <c r="DN94" s="53"/>
      <c r="DO94" s="54"/>
      <c r="DP94" s="53"/>
      <c r="DQ94" s="54"/>
      <c r="DR94" s="53"/>
      <c r="DS94" s="54"/>
      <c r="DT94" s="53"/>
      <c r="DU94" s="54"/>
      <c r="DV94" s="57"/>
      <c r="DW94" s="54"/>
      <c r="DX94" s="53"/>
      <c r="DY94" s="54"/>
      <c r="DZ94" s="53"/>
      <c r="EA94" s="59"/>
      <c r="EB94" s="53"/>
      <c r="EC94" s="54"/>
      <c r="ED94" s="53"/>
      <c r="EE94" s="54"/>
      <c r="EF94" s="53"/>
      <c r="EG94" s="54"/>
      <c r="EH94" s="53"/>
      <c r="EI94" s="54"/>
      <c r="EJ94" s="53"/>
      <c r="EK94" s="54"/>
      <c r="EL94" s="60">
        <f t="shared" si="172"/>
        <v>0</v>
      </c>
      <c r="EM94" s="60">
        <f t="shared" si="172"/>
        <v>0</v>
      </c>
      <c r="EQ94" s="5"/>
      <c r="ER94" s="5"/>
      <c r="ES94" s="5"/>
      <c r="ET94" s="5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FJ94" s="5"/>
      <c r="FK94" s="5"/>
      <c r="FL94" s="5"/>
      <c r="FM94" s="5"/>
      <c r="FN94" s="5"/>
      <c r="FO94" s="5"/>
      <c r="FP94" s="5"/>
      <c r="FQ94" s="5"/>
      <c r="FR94" s="5"/>
      <c r="FS94" s="5"/>
      <c r="FT94" s="5"/>
      <c r="FU94" s="5"/>
      <c r="FV94" s="5"/>
      <c r="FW94" s="5"/>
      <c r="FX94" s="5"/>
      <c r="FY94" s="5"/>
      <c r="FZ94" s="5"/>
      <c r="GA94" s="5"/>
      <c r="GB94" s="5"/>
      <c r="GC94" s="5"/>
      <c r="GD94" s="5"/>
      <c r="GE94" s="5"/>
      <c r="GF94" s="5"/>
      <c r="GG94" s="5"/>
      <c r="GH94" s="5"/>
      <c r="GI94" s="5"/>
      <c r="GJ94" s="5"/>
      <c r="GK94" s="5"/>
      <c r="GL94" s="5"/>
      <c r="GM94" s="5"/>
      <c r="GN94" s="5"/>
      <c r="GO94" s="5"/>
      <c r="GP94" s="5"/>
      <c r="GQ94" s="5"/>
      <c r="GR94" s="5"/>
      <c r="GS94" s="5"/>
      <c r="GT94" s="5"/>
      <c r="GU94" s="5"/>
      <c r="GV94" s="5"/>
      <c r="GW94" s="5"/>
      <c r="GX94" s="5"/>
      <c r="GY94" s="5"/>
      <c r="GZ94" s="5"/>
      <c r="HA94" s="5"/>
      <c r="HB94" s="5"/>
      <c r="HC94" s="5"/>
      <c r="HD94" s="5"/>
      <c r="HE94" s="5"/>
      <c r="HF94" s="5"/>
      <c r="HG94" s="5"/>
      <c r="HH94" s="5"/>
      <c r="HI94" s="5"/>
      <c r="HJ94" s="5"/>
      <c r="HK94" s="5"/>
      <c r="HL94" s="5"/>
      <c r="HM94" s="5"/>
      <c r="HN94" s="5"/>
      <c r="HO94" s="5"/>
      <c r="HP94" s="5"/>
      <c r="HQ94" s="5"/>
      <c r="HR94" s="5"/>
      <c r="HS94" s="5"/>
      <c r="HT94" s="5"/>
      <c r="HU94" s="5"/>
      <c r="HV94" s="5"/>
      <c r="HW94" s="5"/>
      <c r="HX94" s="5"/>
      <c r="HY94" s="5"/>
      <c r="HZ94" s="5"/>
      <c r="IA94" s="5"/>
      <c r="IB94" s="5"/>
      <c r="IC94" s="5"/>
      <c r="ID94" s="5"/>
      <c r="IE94" s="5"/>
      <c r="IF94" s="5"/>
      <c r="IG94" s="5"/>
      <c r="IH94" s="5"/>
      <c r="II94" s="5"/>
      <c r="IJ94" s="5"/>
      <c r="IK94" s="5"/>
      <c r="IL94" s="5"/>
      <c r="IM94" s="5"/>
      <c r="IN94" s="5"/>
      <c r="IO94" s="5"/>
      <c r="IP94" s="5"/>
      <c r="IQ94" s="5"/>
      <c r="IR94" s="5"/>
      <c r="IS94" s="5"/>
      <c r="IT94" s="5"/>
      <c r="IU94" s="5"/>
      <c r="IV94" s="5"/>
      <c r="IW94" s="5"/>
      <c r="IX94" s="5"/>
      <c r="IY94" s="5"/>
      <c r="IZ94" s="5"/>
      <c r="JA94" s="5"/>
      <c r="JB94" s="5"/>
      <c r="JC94" s="5"/>
      <c r="JD94" s="5"/>
      <c r="JE94" s="5"/>
    </row>
    <row r="95" spans="1:265" s="1" customFormat="1" ht="30" x14ac:dyDescent="0.25">
      <c r="A95" s="44"/>
      <c r="B95" s="44">
        <v>62</v>
      </c>
      <c r="C95" s="152" t="s">
        <v>310</v>
      </c>
      <c r="D95" s="118" t="s">
        <v>311</v>
      </c>
      <c r="E95" s="48">
        <v>13520</v>
      </c>
      <c r="F95" s="49">
        <v>13.98</v>
      </c>
      <c r="G95" s="78"/>
      <c r="H95" s="119">
        <v>1</v>
      </c>
      <c r="I95" s="51"/>
      <c r="J95" s="119">
        <v>1.4</v>
      </c>
      <c r="K95" s="119">
        <v>1.68</v>
      </c>
      <c r="L95" s="119">
        <v>2.23</v>
      </c>
      <c r="M95" s="120">
        <v>2.57</v>
      </c>
      <c r="N95" s="53"/>
      <c r="O95" s="54"/>
      <c r="P95" s="55"/>
      <c r="Q95" s="54"/>
      <c r="R95" s="53"/>
      <c r="S95" s="54"/>
      <c r="T95" s="53"/>
      <c r="U95" s="54"/>
      <c r="V95" s="53"/>
      <c r="W95" s="53"/>
      <c r="X95" s="53"/>
      <c r="Y95" s="54"/>
      <c r="Z95" s="53"/>
      <c r="AA95" s="54"/>
      <c r="AB95" s="53"/>
      <c r="AC95" s="54"/>
      <c r="AD95" s="53"/>
      <c r="AE95" s="54"/>
      <c r="AF95" s="53"/>
      <c r="AG95" s="54"/>
      <c r="AH95" s="53"/>
      <c r="AI95" s="54"/>
      <c r="AJ95" s="53"/>
      <c r="AK95" s="53"/>
      <c r="AL95" s="53"/>
      <c r="AM95" s="54"/>
      <c r="AN95" s="53"/>
      <c r="AO95" s="54"/>
      <c r="AP95" s="53"/>
      <c r="AQ95" s="54"/>
      <c r="AR95" s="53"/>
      <c r="AS95" s="54"/>
      <c r="AT95" s="53"/>
      <c r="AU95" s="54"/>
      <c r="AV95" s="53"/>
      <c r="AW95" s="54"/>
      <c r="AX95" s="53"/>
      <c r="AY95" s="54"/>
      <c r="AZ95" s="53"/>
      <c r="BA95" s="54"/>
      <c r="BB95" s="53"/>
      <c r="BC95" s="54"/>
      <c r="BD95" s="53"/>
      <c r="BE95" s="54"/>
      <c r="BF95" s="53"/>
      <c r="BG95" s="54"/>
      <c r="BH95" s="53"/>
      <c r="BI95" s="54"/>
      <c r="BJ95" s="53"/>
      <c r="BK95" s="54"/>
      <c r="BL95" s="53"/>
      <c r="BM95" s="54"/>
      <c r="BN95" s="53"/>
      <c r="BO95" s="54"/>
      <c r="BP95" s="53"/>
      <c r="BQ95" s="54"/>
      <c r="BR95" s="53"/>
      <c r="BS95" s="54"/>
      <c r="BT95" s="53"/>
      <c r="BU95" s="54"/>
      <c r="BV95" s="53"/>
      <c r="BW95" s="54"/>
      <c r="BX95" s="53"/>
      <c r="BY95" s="54"/>
      <c r="BZ95" s="53"/>
      <c r="CA95" s="54"/>
      <c r="CB95" s="53"/>
      <c r="CC95" s="54"/>
      <c r="CD95" s="53"/>
      <c r="CE95" s="54"/>
      <c r="CF95" s="53"/>
      <c r="CG95" s="54"/>
      <c r="CH95" s="53"/>
      <c r="CI95" s="54"/>
      <c r="CJ95" s="53"/>
      <c r="CK95" s="54"/>
      <c r="CL95" s="53"/>
      <c r="CM95" s="54"/>
      <c r="CN95" s="53"/>
      <c r="CO95" s="54"/>
      <c r="CP95" s="53"/>
      <c r="CQ95" s="54"/>
      <c r="CR95" s="53"/>
      <c r="CS95" s="54"/>
      <c r="CT95" s="53"/>
      <c r="CU95" s="54"/>
      <c r="CV95" s="53"/>
      <c r="CW95" s="54"/>
      <c r="CX95" s="53"/>
      <c r="CY95" s="54"/>
      <c r="CZ95" s="53"/>
      <c r="DA95" s="54"/>
      <c r="DB95" s="53"/>
      <c r="DC95" s="54"/>
      <c r="DD95" s="53"/>
      <c r="DE95" s="54"/>
      <c r="DF95" s="53"/>
      <c r="DG95" s="54"/>
      <c r="DH95" s="53"/>
      <c r="DI95" s="54"/>
      <c r="DJ95" s="53"/>
      <c r="DK95" s="54"/>
      <c r="DL95" s="53"/>
      <c r="DM95" s="54"/>
      <c r="DN95" s="53"/>
      <c r="DO95" s="54"/>
      <c r="DP95" s="53"/>
      <c r="DQ95" s="54"/>
      <c r="DR95" s="53"/>
      <c r="DS95" s="54"/>
      <c r="DT95" s="53"/>
      <c r="DU95" s="54"/>
      <c r="DV95" s="57"/>
      <c r="DW95" s="54"/>
      <c r="DX95" s="53"/>
      <c r="DY95" s="54"/>
      <c r="DZ95" s="53"/>
      <c r="EA95" s="59"/>
      <c r="EB95" s="53"/>
      <c r="EC95" s="54"/>
      <c r="ED95" s="53"/>
      <c r="EE95" s="54"/>
      <c r="EF95" s="53"/>
      <c r="EG95" s="54"/>
      <c r="EH95" s="53"/>
      <c r="EI95" s="54"/>
      <c r="EJ95" s="53"/>
      <c r="EK95" s="54"/>
      <c r="EL95" s="60">
        <f t="shared" si="172"/>
        <v>0</v>
      </c>
      <c r="EM95" s="60">
        <f t="shared" si="172"/>
        <v>0</v>
      </c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  <c r="FU95" s="5"/>
      <c r="FV95" s="5"/>
      <c r="FW95" s="5"/>
      <c r="FX95" s="5"/>
      <c r="FY95" s="5"/>
      <c r="FZ95" s="5"/>
      <c r="GA95" s="5"/>
      <c r="GB95" s="5"/>
      <c r="GC95" s="5"/>
      <c r="GD95" s="5"/>
      <c r="GE95" s="5"/>
      <c r="GF95" s="5"/>
      <c r="GG95" s="5"/>
      <c r="GH95" s="5"/>
      <c r="GI95" s="5"/>
      <c r="GJ95" s="5"/>
      <c r="GK95" s="5"/>
      <c r="GL95" s="5"/>
      <c r="GM95" s="5"/>
      <c r="GN95" s="5"/>
      <c r="GO95" s="5"/>
      <c r="GP95" s="5"/>
      <c r="GQ95" s="5"/>
      <c r="GR95" s="5"/>
      <c r="GS95" s="5"/>
      <c r="GT95" s="5"/>
      <c r="GU95" s="5"/>
      <c r="GV95" s="5"/>
      <c r="GW95" s="5"/>
      <c r="GX95" s="5"/>
      <c r="GY95" s="5"/>
      <c r="GZ95" s="5"/>
      <c r="HA95" s="5"/>
      <c r="HB95" s="5"/>
      <c r="HC95" s="5"/>
      <c r="HD95" s="5"/>
      <c r="HE95" s="5"/>
      <c r="HF95" s="5"/>
      <c r="HG95" s="5"/>
      <c r="HH95" s="5"/>
      <c r="HI95" s="5"/>
      <c r="HJ95" s="5"/>
      <c r="HK95" s="5"/>
      <c r="HL95" s="5"/>
      <c r="HM95" s="5"/>
      <c r="HN95" s="5"/>
      <c r="HO95" s="5"/>
      <c r="HP95" s="5"/>
      <c r="HQ95" s="5"/>
      <c r="HR95" s="5"/>
      <c r="HS95" s="5"/>
      <c r="HT95" s="5"/>
      <c r="HU95" s="5"/>
      <c r="HV95" s="5"/>
      <c r="HW95" s="5"/>
      <c r="HX95" s="5"/>
      <c r="HY95" s="5"/>
      <c r="HZ95" s="5"/>
      <c r="IA95" s="5"/>
      <c r="IB95" s="5"/>
      <c r="IC95" s="5"/>
      <c r="ID95" s="5"/>
      <c r="IE95" s="5"/>
      <c r="IF95" s="5"/>
      <c r="IG95" s="5"/>
      <c r="IH95" s="5"/>
      <c r="II95" s="5"/>
      <c r="IJ95" s="5"/>
      <c r="IK95" s="5"/>
      <c r="IL95" s="5"/>
      <c r="IM95" s="5"/>
      <c r="IN95" s="5"/>
      <c r="IO95" s="5"/>
      <c r="IP95" s="5"/>
      <c r="IQ95" s="5"/>
      <c r="IR95" s="5"/>
      <c r="IS95" s="5"/>
      <c r="IT95" s="5"/>
      <c r="IU95" s="5"/>
      <c r="IV95" s="5"/>
      <c r="IW95" s="5"/>
      <c r="IX95" s="5"/>
      <c r="IY95" s="5"/>
      <c r="IZ95" s="5"/>
      <c r="JA95" s="5"/>
      <c r="JB95" s="5"/>
      <c r="JC95" s="5"/>
      <c r="JD95" s="5"/>
      <c r="JE95" s="5"/>
    </row>
    <row r="96" spans="1:265" s="1" customFormat="1" ht="30" x14ac:dyDescent="0.25">
      <c r="A96" s="44"/>
      <c r="B96" s="44">
        <v>63</v>
      </c>
      <c r="C96" s="152" t="s">
        <v>312</v>
      </c>
      <c r="D96" s="118" t="s">
        <v>313</v>
      </c>
      <c r="E96" s="48">
        <v>13520</v>
      </c>
      <c r="F96" s="49">
        <v>25.11</v>
      </c>
      <c r="G96" s="78"/>
      <c r="H96" s="119">
        <v>1</v>
      </c>
      <c r="I96" s="51"/>
      <c r="J96" s="119">
        <v>1.4</v>
      </c>
      <c r="K96" s="119">
        <v>1.68</v>
      </c>
      <c r="L96" s="119">
        <v>2.23</v>
      </c>
      <c r="M96" s="120">
        <v>2.57</v>
      </c>
      <c r="N96" s="53"/>
      <c r="O96" s="54"/>
      <c r="P96" s="55"/>
      <c r="Q96" s="54"/>
      <c r="R96" s="53"/>
      <c r="S96" s="54"/>
      <c r="T96" s="53"/>
      <c r="U96" s="54"/>
      <c r="V96" s="53"/>
      <c r="W96" s="53"/>
      <c r="X96" s="53"/>
      <c r="Y96" s="54"/>
      <c r="Z96" s="53"/>
      <c r="AA96" s="54"/>
      <c r="AB96" s="53"/>
      <c r="AC96" s="54"/>
      <c r="AD96" s="53"/>
      <c r="AE96" s="54"/>
      <c r="AF96" s="53"/>
      <c r="AG96" s="54"/>
      <c r="AH96" s="53"/>
      <c r="AI96" s="54"/>
      <c r="AJ96" s="53"/>
      <c r="AK96" s="53"/>
      <c r="AL96" s="53"/>
      <c r="AM96" s="54"/>
      <c r="AN96" s="53"/>
      <c r="AO96" s="54"/>
      <c r="AP96" s="53"/>
      <c r="AQ96" s="54"/>
      <c r="AR96" s="53"/>
      <c r="AS96" s="54"/>
      <c r="AT96" s="53"/>
      <c r="AU96" s="54"/>
      <c r="AV96" s="53"/>
      <c r="AW96" s="54"/>
      <c r="AX96" s="53"/>
      <c r="AY96" s="54"/>
      <c r="AZ96" s="53"/>
      <c r="BA96" s="54"/>
      <c r="BB96" s="53"/>
      <c r="BC96" s="54"/>
      <c r="BD96" s="53"/>
      <c r="BE96" s="54"/>
      <c r="BF96" s="53"/>
      <c r="BG96" s="54"/>
      <c r="BH96" s="53"/>
      <c r="BI96" s="54"/>
      <c r="BJ96" s="53"/>
      <c r="BK96" s="54"/>
      <c r="BL96" s="53"/>
      <c r="BM96" s="54"/>
      <c r="BN96" s="53"/>
      <c r="BO96" s="54"/>
      <c r="BP96" s="53"/>
      <c r="BQ96" s="54"/>
      <c r="BR96" s="53"/>
      <c r="BS96" s="54"/>
      <c r="BT96" s="53"/>
      <c r="BU96" s="54"/>
      <c r="BV96" s="53"/>
      <c r="BW96" s="54"/>
      <c r="BX96" s="53"/>
      <c r="BY96" s="54"/>
      <c r="BZ96" s="53"/>
      <c r="CA96" s="54"/>
      <c r="CB96" s="53"/>
      <c r="CC96" s="54"/>
      <c r="CD96" s="53"/>
      <c r="CE96" s="54"/>
      <c r="CF96" s="53"/>
      <c r="CG96" s="54"/>
      <c r="CH96" s="53"/>
      <c r="CI96" s="54"/>
      <c r="CJ96" s="53"/>
      <c r="CK96" s="54"/>
      <c r="CL96" s="53"/>
      <c r="CM96" s="54"/>
      <c r="CN96" s="53"/>
      <c r="CO96" s="54"/>
      <c r="CP96" s="53"/>
      <c r="CQ96" s="54"/>
      <c r="CR96" s="53"/>
      <c r="CS96" s="54"/>
      <c r="CT96" s="53"/>
      <c r="CU96" s="54"/>
      <c r="CV96" s="53"/>
      <c r="CW96" s="54"/>
      <c r="CX96" s="53"/>
      <c r="CY96" s="54"/>
      <c r="CZ96" s="53"/>
      <c r="DA96" s="54"/>
      <c r="DB96" s="53"/>
      <c r="DC96" s="54"/>
      <c r="DD96" s="53"/>
      <c r="DE96" s="54"/>
      <c r="DF96" s="53"/>
      <c r="DG96" s="54"/>
      <c r="DH96" s="53"/>
      <c r="DI96" s="54"/>
      <c r="DJ96" s="53"/>
      <c r="DK96" s="54"/>
      <c r="DL96" s="53"/>
      <c r="DM96" s="54"/>
      <c r="DN96" s="53"/>
      <c r="DO96" s="54"/>
      <c r="DP96" s="53"/>
      <c r="DQ96" s="54"/>
      <c r="DR96" s="53"/>
      <c r="DS96" s="54"/>
      <c r="DT96" s="53"/>
      <c r="DU96" s="54"/>
      <c r="DV96" s="57"/>
      <c r="DW96" s="54"/>
      <c r="DX96" s="53"/>
      <c r="DY96" s="54"/>
      <c r="DZ96" s="53"/>
      <c r="EA96" s="59"/>
      <c r="EB96" s="53"/>
      <c r="EC96" s="54"/>
      <c r="ED96" s="53"/>
      <c r="EE96" s="54"/>
      <c r="EF96" s="53"/>
      <c r="EG96" s="54"/>
      <c r="EH96" s="53"/>
      <c r="EI96" s="54"/>
      <c r="EJ96" s="53"/>
      <c r="EK96" s="54"/>
      <c r="EL96" s="60">
        <f t="shared" si="172"/>
        <v>0</v>
      </c>
      <c r="EM96" s="60">
        <f t="shared" si="172"/>
        <v>0</v>
      </c>
      <c r="EQ96" s="5"/>
      <c r="ER96" s="5"/>
      <c r="ES96" s="5"/>
      <c r="ET96" s="5"/>
      <c r="EU96" s="5"/>
      <c r="EV96" s="5"/>
      <c r="EW96" s="5"/>
      <c r="EX96" s="5"/>
      <c r="EY96" s="5"/>
      <c r="EZ96" s="5"/>
      <c r="FA96" s="5"/>
      <c r="FB96" s="5"/>
      <c r="FC96" s="5"/>
      <c r="FD96" s="5"/>
      <c r="FE96" s="5"/>
      <c r="FF96" s="5"/>
      <c r="FG96" s="5"/>
      <c r="FH96" s="5"/>
      <c r="FI96" s="5"/>
      <c r="FJ96" s="5"/>
      <c r="FK96" s="5"/>
      <c r="FL96" s="5"/>
      <c r="FM96" s="5"/>
      <c r="FN96" s="5"/>
      <c r="FO96" s="5"/>
      <c r="FP96" s="5"/>
      <c r="FQ96" s="5"/>
      <c r="FR96" s="5"/>
      <c r="FS96" s="5"/>
      <c r="FT96" s="5"/>
      <c r="FU96" s="5"/>
      <c r="FV96" s="5"/>
      <c r="FW96" s="5"/>
      <c r="FX96" s="5"/>
      <c r="FY96" s="5"/>
      <c r="FZ96" s="5"/>
      <c r="GA96" s="5"/>
      <c r="GB96" s="5"/>
      <c r="GC96" s="5"/>
      <c r="GD96" s="5"/>
      <c r="GE96" s="5"/>
      <c r="GF96" s="5"/>
      <c r="GG96" s="5"/>
      <c r="GH96" s="5"/>
      <c r="GI96" s="5"/>
      <c r="GJ96" s="5"/>
      <c r="GK96" s="5"/>
      <c r="GL96" s="5"/>
      <c r="GM96" s="5"/>
      <c r="GN96" s="5"/>
      <c r="GO96" s="5"/>
      <c r="GP96" s="5"/>
      <c r="GQ96" s="5"/>
      <c r="GR96" s="5"/>
      <c r="GS96" s="5"/>
      <c r="GT96" s="5"/>
      <c r="GU96" s="5"/>
      <c r="GV96" s="5"/>
      <c r="GW96" s="5"/>
      <c r="GX96" s="5"/>
      <c r="GY96" s="5"/>
      <c r="GZ96" s="5"/>
      <c r="HA96" s="5"/>
      <c r="HB96" s="5"/>
      <c r="HC96" s="5"/>
      <c r="HD96" s="5"/>
      <c r="HE96" s="5"/>
      <c r="HF96" s="5"/>
      <c r="HG96" s="5"/>
      <c r="HH96" s="5"/>
      <c r="HI96" s="5"/>
      <c r="HJ96" s="5"/>
      <c r="HK96" s="5"/>
      <c r="HL96" s="5"/>
      <c r="HM96" s="5"/>
      <c r="HN96" s="5"/>
      <c r="HO96" s="5"/>
      <c r="HP96" s="5"/>
      <c r="HQ96" s="5"/>
      <c r="HR96" s="5"/>
      <c r="HS96" s="5"/>
      <c r="HT96" s="5"/>
      <c r="HU96" s="5"/>
      <c r="HV96" s="5"/>
      <c r="HW96" s="5"/>
      <c r="HX96" s="5"/>
      <c r="HY96" s="5"/>
      <c r="HZ96" s="5"/>
      <c r="IA96" s="5"/>
      <c r="IB96" s="5"/>
      <c r="IC96" s="5"/>
      <c r="ID96" s="5"/>
      <c r="IE96" s="5"/>
      <c r="IF96" s="5"/>
      <c r="IG96" s="5"/>
      <c r="IH96" s="5"/>
      <c r="II96" s="5"/>
      <c r="IJ96" s="5"/>
      <c r="IK96" s="5"/>
      <c r="IL96" s="5"/>
      <c r="IM96" s="5"/>
      <c r="IN96" s="5"/>
      <c r="IO96" s="5"/>
      <c r="IP96" s="5"/>
      <c r="IQ96" s="5"/>
      <c r="IR96" s="5"/>
      <c r="IS96" s="5"/>
      <c r="IT96" s="5"/>
      <c r="IU96" s="5"/>
      <c r="IV96" s="5"/>
      <c r="IW96" s="5"/>
      <c r="IX96" s="5"/>
      <c r="IY96" s="5"/>
      <c r="IZ96" s="5"/>
      <c r="JA96" s="5"/>
      <c r="JB96" s="5"/>
      <c r="JC96" s="5"/>
      <c r="JD96" s="5"/>
      <c r="JE96" s="5"/>
    </row>
    <row r="97" spans="1:265" s="1" customFormat="1" ht="30" x14ac:dyDescent="0.25">
      <c r="A97" s="44"/>
      <c r="B97" s="44">
        <v>64</v>
      </c>
      <c r="C97" s="152" t="s">
        <v>314</v>
      </c>
      <c r="D97" s="118" t="s">
        <v>315</v>
      </c>
      <c r="E97" s="48">
        <v>13520</v>
      </c>
      <c r="F97" s="49">
        <v>44.65</v>
      </c>
      <c r="G97" s="78"/>
      <c r="H97" s="119">
        <v>1</v>
      </c>
      <c r="I97" s="51"/>
      <c r="J97" s="119">
        <v>1.4</v>
      </c>
      <c r="K97" s="119">
        <v>1.68</v>
      </c>
      <c r="L97" s="119">
        <v>2.23</v>
      </c>
      <c r="M97" s="120">
        <v>2.57</v>
      </c>
      <c r="N97" s="53"/>
      <c r="O97" s="54"/>
      <c r="P97" s="55"/>
      <c r="Q97" s="54"/>
      <c r="R97" s="53"/>
      <c r="S97" s="54"/>
      <c r="T97" s="53"/>
      <c r="U97" s="54"/>
      <c r="V97" s="53"/>
      <c r="W97" s="53"/>
      <c r="X97" s="53"/>
      <c r="Y97" s="54"/>
      <c r="Z97" s="53"/>
      <c r="AA97" s="54"/>
      <c r="AB97" s="53"/>
      <c r="AC97" s="54"/>
      <c r="AD97" s="53"/>
      <c r="AE97" s="54"/>
      <c r="AF97" s="53"/>
      <c r="AG97" s="54"/>
      <c r="AH97" s="53"/>
      <c r="AI97" s="54"/>
      <c r="AJ97" s="53"/>
      <c r="AK97" s="53"/>
      <c r="AL97" s="53"/>
      <c r="AM97" s="54"/>
      <c r="AN97" s="53"/>
      <c r="AO97" s="54"/>
      <c r="AP97" s="53"/>
      <c r="AQ97" s="54"/>
      <c r="AR97" s="53"/>
      <c r="AS97" s="54"/>
      <c r="AT97" s="53"/>
      <c r="AU97" s="54"/>
      <c r="AV97" s="53"/>
      <c r="AW97" s="54"/>
      <c r="AX97" s="53"/>
      <c r="AY97" s="54"/>
      <c r="AZ97" s="53"/>
      <c r="BA97" s="54"/>
      <c r="BB97" s="53"/>
      <c r="BC97" s="54"/>
      <c r="BD97" s="53"/>
      <c r="BE97" s="54"/>
      <c r="BF97" s="53"/>
      <c r="BG97" s="54"/>
      <c r="BH97" s="53"/>
      <c r="BI97" s="54"/>
      <c r="BJ97" s="53"/>
      <c r="BK97" s="54"/>
      <c r="BL97" s="53"/>
      <c r="BM97" s="54"/>
      <c r="BN97" s="53"/>
      <c r="BO97" s="54"/>
      <c r="BP97" s="53"/>
      <c r="BQ97" s="54"/>
      <c r="BR97" s="53"/>
      <c r="BS97" s="54"/>
      <c r="BT97" s="53"/>
      <c r="BU97" s="54"/>
      <c r="BV97" s="53"/>
      <c r="BW97" s="54"/>
      <c r="BX97" s="53"/>
      <c r="BY97" s="54"/>
      <c r="BZ97" s="53"/>
      <c r="CA97" s="54"/>
      <c r="CB97" s="53"/>
      <c r="CC97" s="54"/>
      <c r="CD97" s="53"/>
      <c r="CE97" s="54"/>
      <c r="CF97" s="53"/>
      <c r="CG97" s="54"/>
      <c r="CH97" s="53"/>
      <c r="CI97" s="54"/>
      <c r="CJ97" s="53"/>
      <c r="CK97" s="54"/>
      <c r="CL97" s="53"/>
      <c r="CM97" s="54"/>
      <c r="CN97" s="53"/>
      <c r="CO97" s="54"/>
      <c r="CP97" s="53"/>
      <c r="CQ97" s="54"/>
      <c r="CR97" s="53"/>
      <c r="CS97" s="54"/>
      <c r="CT97" s="53"/>
      <c r="CU97" s="54"/>
      <c r="CV97" s="53"/>
      <c r="CW97" s="54"/>
      <c r="CX97" s="53"/>
      <c r="CY97" s="54"/>
      <c r="CZ97" s="53"/>
      <c r="DA97" s="54"/>
      <c r="DB97" s="53"/>
      <c r="DC97" s="54"/>
      <c r="DD97" s="53"/>
      <c r="DE97" s="54"/>
      <c r="DF97" s="53"/>
      <c r="DG97" s="54"/>
      <c r="DH97" s="53"/>
      <c r="DI97" s="54"/>
      <c r="DJ97" s="53"/>
      <c r="DK97" s="54"/>
      <c r="DL97" s="53"/>
      <c r="DM97" s="54"/>
      <c r="DN97" s="53"/>
      <c r="DO97" s="54"/>
      <c r="DP97" s="53"/>
      <c r="DQ97" s="54"/>
      <c r="DR97" s="53"/>
      <c r="DS97" s="54"/>
      <c r="DT97" s="53"/>
      <c r="DU97" s="54"/>
      <c r="DV97" s="57"/>
      <c r="DW97" s="54"/>
      <c r="DX97" s="53"/>
      <c r="DY97" s="54"/>
      <c r="DZ97" s="53"/>
      <c r="EA97" s="59"/>
      <c r="EB97" s="53"/>
      <c r="EC97" s="54"/>
      <c r="ED97" s="53"/>
      <c r="EE97" s="54"/>
      <c r="EF97" s="53"/>
      <c r="EG97" s="54"/>
      <c r="EH97" s="53"/>
      <c r="EI97" s="54"/>
      <c r="EJ97" s="53"/>
      <c r="EK97" s="54"/>
      <c r="EL97" s="60">
        <f t="shared" si="172"/>
        <v>0</v>
      </c>
      <c r="EM97" s="60">
        <f t="shared" si="172"/>
        <v>0</v>
      </c>
      <c r="EQ97" s="5"/>
      <c r="ER97" s="5"/>
      <c r="ES97" s="5"/>
      <c r="ET97" s="5"/>
      <c r="EU97" s="5"/>
      <c r="EV97" s="5"/>
      <c r="EW97" s="5"/>
      <c r="EX97" s="5"/>
      <c r="EY97" s="5"/>
      <c r="EZ97" s="5"/>
      <c r="FA97" s="5"/>
      <c r="FB97" s="5"/>
      <c r="FC97" s="5"/>
      <c r="FD97" s="5"/>
      <c r="FE97" s="5"/>
      <c r="FF97" s="5"/>
      <c r="FG97" s="5"/>
      <c r="FH97" s="5"/>
      <c r="FI97" s="5"/>
      <c r="FJ97" s="5"/>
      <c r="FK97" s="5"/>
      <c r="FL97" s="5"/>
      <c r="FM97" s="5"/>
      <c r="FN97" s="5"/>
      <c r="FO97" s="5"/>
      <c r="FP97" s="5"/>
      <c r="FQ97" s="5"/>
      <c r="FR97" s="5"/>
      <c r="FS97" s="5"/>
      <c r="FT97" s="5"/>
      <c r="FU97" s="5"/>
      <c r="FV97" s="5"/>
      <c r="FW97" s="5"/>
      <c r="FX97" s="5"/>
      <c r="FY97" s="5"/>
      <c r="FZ97" s="5"/>
      <c r="GA97" s="5"/>
      <c r="GB97" s="5"/>
      <c r="GC97" s="5"/>
      <c r="GD97" s="5"/>
      <c r="GE97" s="5"/>
      <c r="GF97" s="5"/>
      <c r="GG97" s="5"/>
      <c r="GH97" s="5"/>
      <c r="GI97" s="5"/>
      <c r="GJ97" s="5"/>
      <c r="GK97" s="5"/>
      <c r="GL97" s="5"/>
      <c r="GM97" s="5"/>
      <c r="GN97" s="5"/>
      <c r="GO97" s="5"/>
      <c r="GP97" s="5"/>
      <c r="GQ97" s="5"/>
      <c r="GR97" s="5"/>
      <c r="GS97" s="5"/>
      <c r="GT97" s="5"/>
      <c r="GU97" s="5"/>
      <c r="GV97" s="5"/>
      <c r="GW97" s="5"/>
      <c r="GX97" s="5"/>
      <c r="GY97" s="5"/>
      <c r="GZ97" s="5"/>
      <c r="HA97" s="5"/>
      <c r="HB97" s="5"/>
      <c r="HC97" s="5"/>
      <c r="HD97" s="5"/>
      <c r="HE97" s="5"/>
      <c r="HF97" s="5"/>
      <c r="HG97" s="5"/>
      <c r="HH97" s="5"/>
      <c r="HI97" s="5"/>
      <c r="HJ97" s="5"/>
      <c r="HK97" s="5"/>
      <c r="HL97" s="5"/>
      <c r="HM97" s="5"/>
      <c r="HN97" s="5"/>
      <c r="HO97" s="5"/>
      <c r="HP97" s="5"/>
      <c r="HQ97" s="5"/>
      <c r="HR97" s="5"/>
      <c r="HS97" s="5"/>
      <c r="HT97" s="5"/>
      <c r="HU97" s="5"/>
      <c r="HV97" s="5"/>
      <c r="HW97" s="5"/>
      <c r="HX97" s="5"/>
      <c r="HY97" s="5"/>
      <c r="HZ97" s="5"/>
      <c r="IA97" s="5"/>
      <c r="IB97" s="5"/>
      <c r="IC97" s="5"/>
      <c r="ID97" s="5"/>
      <c r="IE97" s="5"/>
      <c r="IF97" s="5"/>
      <c r="IG97" s="5"/>
      <c r="IH97" s="5"/>
      <c r="II97" s="5"/>
      <c r="IJ97" s="5"/>
      <c r="IK97" s="5"/>
      <c r="IL97" s="5"/>
      <c r="IM97" s="5"/>
      <c r="IN97" s="5"/>
      <c r="IO97" s="5"/>
      <c r="IP97" s="5"/>
      <c r="IQ97" s="5"/>
      <c r="IR97" s="5"/>
      <c r="IS97" s="5"/>
      <c r="IT97" s="5"/>
      <c r="IU97" s="5"/>
      <c r="IV97" s="5"/>
      <c r="IW97" s="5"/>
      <c r="IX97" s="5"/>
      <c r="IY97" s="5"/>
      <c r="IZ97" s="5"/>
      <c r="JA97" s="5"/>
      <c r="JB97" s="5"/>
      <c r="JC97" s="5"/>
      <c r="JD97" s="5"/>
      <c r="JE97" s="5"/>
    </row>
    <row r="98" spans="1:265" s="1" customFormat="1" ht="30" x14ac:dyDescent="0.25">
      <c r="A98" s="44"/>
      <c r="B98" s="45">
        <v>65</v>
      </c>
      <c r="C98" s="152" t="s">
        <v>316</v>
      </c>
      <c r="D98" s="67" t="s">
        <v>317</v>
      </c>
      <c r="E98" s="48">
        <v>13520</v>
      </c>
      <c r="F98" s="49">
        <v>2.35</v>
      </c>
      <c r="G98" s="78"/>
      <c r="H98" s="48">
        <v>1</v>
      </c>
      <c r="I98" s="51"/>
      <c r="J98" s="48">
        <v>1.4</v>
      </c>
      <c r="K98" s="48">
        <v>1.68</v>
      </c>
      <c r="L98" s="48">
        <v>2.23</v>
      </c>
      <c r="M98" s="52">
        <v>2.57</v>
      </c>
      <c r="N98" s="53"/>
      <c r="O98" s="54">
        <f t="shared" si="109"/>
        <v>0</v>
      </c>
      <c r="P98" s="53"/>
      <c r="Q98" s="54">
        <f t="shared" si="110"/>
        <v>0</v>
      </c>
      <c r="R98" s="53">
        <v>146</v>
      </c>
      <c r="S98" s="54">
        <f t="shared" si="111"/>
        <v>6494196.7999999998</v>
      </c>
      <c r="T98" s="53"/>
      <c r="U98" s="54">
        <f t="shared" si="112"/>
        <v>0</v>
      </c>
      <c r="V98" s="53"/>
      <c r="W98" s="53">
        <f t="shared" si="113"/>
        <v>0</v>
      </c>
      <c r="X98" s="53"/>
      <c r="Y98" s="54">
        <f t="shared" si="114"/>
        <v>0</v>
      </c>
      <c r="Z98" s="53"/>
      <c r="AA98" s="54">
        <f t="shared" si="115"/>
        <v>0</v>
      </c>
      <c r="AB98" s="53"/>
      <c r="AC98" s="54">
        <f t="shared" si="116"/>
        <v>0</v>
      </c>
      <c r="AD98" s="53">
        <v>41</v>
      </c>
      <c r="AE98" s="54">
        <f t="shared" si="117"/>
        <v>2188455.36</v>
      </c>
      <c r="AF98" s="53"/>
      <c r="AG98" s="54">
        <f t="shared" si="118"/>
        <v>0</v>
      </c>
      <c r="AH98" s="53"/>
      <c r="AI98" s="54">
        <f t="shared" si="119"/>
        <v>0</v>
      </c>
      <c r="AJ98" s="53"/>
      <c r="AK98" s="53">
        <f t="shared" si="120"/>
        <v>0</v>
      </c>
      <c r="AL98" s="53"/>
      <c r="AM98" s="54">
        <f t="shared" si="121"/>
        <v>0</v>
      </c>
      <c r="AN98" s="53"/>
      <c r="AO98" s="54">
        <f t="shared" si="122"/>
        <v>0</v>
      </c>
      <c r="AP98" s="53"/>
      <c r="AQ98" s="54">
        <f t="shared" si="123"/>
        <v>0</v>
      </c>
      <c r="AR98" s="53"/>
      <c r="AS98" s="54">
        <f t="shared" si="124"/>
        <v>0</v>
      </c>
      <c r="AT98" s="53"/>
      <c r="AU98" s="54">
        <f t="shared" si="125"/>
        <v>0</v>
      </c>
      <c r="AV98" s="53"/>
      <c r="AW98" s="54">
        <f t="shared" si="126"/>
        <v>0</v>
      </c>
      <c r="AX98" s="53"/>
      <c r="AY98" s="54">
        <f t="shared" si="127"/>
        <v>0</v>
      </c>
      <c r="AZ98" s="53"/>
      <c r="BA98" s="54">
        <f t="shared" si="128"/>
        <v>0</v>
      </c>
      <c r="BB98" s="53"/>
      <c r="BC98" s="54">
        <f t="shared" si="129"/>
        <v>0</v>
      </c>
      <c r="BD98" s="53"/>
      <c r="BE98" s="54">
        <f t="shared" si="130"/>
        <v>0</v>
      </c>
      <c r="BF98" s="53"/>
      <c r="BG98" s="54">
        <f t="shared" si="131"/>
        <v>0</v>
      </c>
      <c r="BH98" s="53"/>
      <c r="BI98" s="54">
        <f t="shared" si="132"/>
        <v>0</v>
      </c>
      <c r="BJ98" s="53"/>
      <c r="BK98" s="54">
        <f t="shared" si="133"/>
        <v>0</v>
      </c>
      <c r="BL98" s="53"/>
      <c r="BM98" s="54">
        <f t="shared" si="134"/>
        <v>0</v>
      </c>
      <c r="BN98" s="53"/>
      <c r="BO98" s="54">
        <f t="shared" si="135"/>
        <v>0</v>
      </c>
      <c r="BP98" s="53"/>
      <c r="BQ98" s="54">
        <f t="shared" si="136"/>
        <v>0</v>
      </c>
      <c r="BR98" s="53"/>
      <c r="BS98" s="54">
        <f t="shared" si="137"/>
        <v>0</v>
      </c>
      <c r="BT98" s="53"/>
      <c r="BU98" s="54">
        <f t="shared" si="138"/>
        <v>0</v>
      </c>
      <c r="BV98" s="53"/>
      <c r="BW98" s="54">
        <f t="shared" si="139"/>
        <v>0</v>
      </c>
      <c r="BX98" s="53"/>
      <c r="BY98" s="54">
        <f t="shared" si="140"/>
        <v>0</v>
      </c>
      <c r="BZ98" s="53"/>
      <c r="CA98" s="54">
        <f t="shared" si="141"/>
        <v>0</v>
      </c>
      <c r="CB98" s="53"/>
      <c r="CC98" s="54">
        <f t="shared" si="142"/>
        <v>0</v>
      </c>
      <c r="CD98" s="53"/>
      <c r="CE98" s="54">
        <f t="shared" si="143"/>
        <v>0</v>
      </c>
      <c r="CF98" s="53"/>
      <c r="CG98" s="54">
        <f t="shared" si="144"/>
        <v>0</v>
      </c>
      <c r="CH98" s="53"/>
      <c r="CI98" s="54">
        <f t="shared" si="145"/>
        <v>0</v>
      </c>
      <c r="CJ98" s="53"/>
      <c r="CK98" s="54">
        <f t="shared" si="146"/>
        <v>0</v>
      </c>
      <c r="CL98" s="53"/>
      <c r="CM98" s="54">
        <f t="shared" si="147"/>
        <v>0</v>
      </c>
      <c r="CN98" s="53"/>
      <c r="CO98" s="54">
        <f t="shared" si="148"/>
        <v>0</v>
      </c>
      <c r="CP98" s="53"/>
      <c r="CQ98" s="54">
        <f t="shared" si="149"/>
        <v>0</v>
      </c>
      <c r="CR98" s="53"/>
      <c r="CS98" s="54">
        <f t="shared" si="150"/>
        <v>0</v>
      </c>
      <c r="CT98" s="53"/>
      <c r="CU98" s="54">
        <f t="shared" si="151"/>
        <v>0</v>
      </c>
      <c r="CV98" s="53"/>
      <c r="CW98" s="54">
        <f t="shared" si="152"/>
        <v>0</v>
      </c>
      <c r="CX98" s="53"/>
      <c r="CY98" s="54">
        <f t="shared" si="153"/>
        <v>0</v>
      </c>
      <c r="CZ98" s="53"/>
      <c r="DA98" s="54">
        <f t="shared" si="154"/>
        <v>0</v>
      </c>
      <c r="DB98" s="53"/>
      <c r="DC98" s="54">
        <f t="shared" si="155"/>
        <v>0</v>
      </c>
      <c r="DD98" s="53"/>
      <c r="DE98" s="54">
        <f t="shared" si="156"/>
        <v>0</v>
      </c>
      <c r="DF98" s="53"/>
      <c r="DG98" s="54">
        <f t="shared" si="157"/>
        <v>0</v>
      </c>
      <c r="DH98" s="53"/>
      <c r="DI98" s="54">
        <f t="shared" si="158"/>
        <v>0</v>
      </c>
      <c r="DJ98" s="53"/>
      <c r="DK98" s="54">
        <f t="shared" si="159"/>
        <v>0</v>
      </c>
      <c r="DL98" s="53"/>
      <c r="DM98" s="54">
        <f t="shared" si="160"/>
        <v>0</v>
      </c>
      <c r="DN98" s="53"/>
      <c r="DO98" s="54">
        <f t="shared" si="161"/>
        <v>0</v>
      </c>
      <c r="DP98" s="53"/>
      <c r="DQ98" s="54">
        <f t="shared" si="162"/>
        <v>0</v>
      </c>
      <c r="DR98" s="53"/>
      <c r="DS98" s="54">
        <f t="shared" si="163"/>
        <v>0</v>
      </c>
      <c r="DT98" s="53"/>
      <c r="DU98" s="54">
        <f t="shared" si="164"/>
        <v>0</v>
      </c>
      <c r="DV98" s="57"/>
      <c r="DW98" s="54">
        <f t="shared" si="165"/>
        <v>0</v>
      </c>
      <c r="DX98" s="53"/>
      <c r="DY98" s="54">
        <f t="shared" si="166"/>
        <v>0</v>
      </c>
      <c r="DZ98" s="53"/>
      <c r="EA98" s="59">
        <f t="shared" si="167"/>
        <v>0</v>
      </c>
      <c r="EB98" s="53"/>
      <c r="EC98" s="54">
        <f t="shared" si="168"/>
        <v>0</v>
      </c>
      <c r="ED98" s="53"/>
      <c r="EE98" s="54">
        <f t="shared" si="169"/>
        <v>0</v>
      </c>
      <c r="EF98" s="53"/>
      <c r="EG98" s="54">
        <f t="shared" si="170"/>
        <v>0</v>
      </c>
      <c r="EH98" s="53"/>
      <c r="EI98" s="54">
        <f t="shared" si="171"/>
        <v>0</v>
      </c>
      <c r="EJ98" s="53"/>
      <c r="EK98" s="54"/>
      <c r="EL98" s="60">
        <f t="shared" si="172"/>
        <v>187</v>
      </c>
      <c r="EM98" s="60">
        <f t="shared" si="172"/>
        <v>8682652.1600000001</v>
      </c>
      <c r="EN98" s="1">
        <f t="shared" si="173"/>
        <v>187</v>
      </c>
      <c r="EQ98" s="5"/>
      <c r="ER98" s="5"/>
      <c r="ES98" s="5"/>
      <c r="ET98" s="5"/>
      <c r="EU98" s="5"/>
      <c r="EV98" s="5"/>
      <c r="EW98" s="5"/>
      <c r="EX98" s="5"/>
      <c r="EY98" s="5"/>
      <c r="EZ98" s="5"/>
      <c r="FA98" s="5"/>
      <c r="FB98" s="5"/>
      <c r="FC98" s="5"/>
      <c r="FD98" s="5"/>
      <c r="FE98" s="5"/>
      <c r="FF98" s="5"/>
      <c r="FG98" s="5"/>
      <c r="FH98" s="5"/>
      <c r="FI98" s="5"/>
      <c r="FJ98" s="5"/>
      <c r="FK98" s="5"/>
      <c r="FL98" s="5"/>
      <c r="FM98" s="5"/>
      <c r="FN98" s="5"/>
      <c r="FO98" s="5"/>
      <c r="FP98" s="5"/>
      <c r="FQ98" s="5"/>
      <c r="FR98" s="5"/>
      <c r="FS98" s="5"/>
      <c r="FT98" s="5"/>
      <c r="FU98" s="5"/>
      <c r="FV98" s="5"/>
      <c r="FW98" s="5"/>
      <c r="FX98" s="5"/>
      <c r="FY98" s="5"/>
      <c r="FZ98" s="5"/>
      <c r="GA98" s="5"/>
      <c r="GB98" s="5"/>
      <c r="GC98" s="5"/>
      <c r="GD98" s="5"/>
      <c r="GE98" s="5"/>
      <c r="GF98" s="5"/>
      <c r="GG98" s="5"/>
      <c r="GH98" s="5"/>
      <c r="GI98" s="5"/>
      <c r="GJ98" s="5"/>
      <c r="GK98" s="5"/>
      <c r="GL98" s="5"/>
      <c r="GM98" s="5"/>
      <c r="GN98" s="5"/>
      <c r="GO98" s="5"/>
      <c r="GP98" s="5"/>
      <c r="GQ98" s="5"/>
      <c r="GR98" s="5"/>
      <c r="GS98" s="5"/>
      <c r="GT98" s="5"/>
      <c r="GU98" s="5"/>
      <c r="GV98" s="5"/>
      <c r="GW98" s="5"/>
      <c r="GX98" s="5"/>
      <c r="GY98" s="5"/>
      <c r="GZ98" s="5"/>
      <c r="HA98" s="5"/>
      <c r="HB98" s="5"/>
      <c r="HC98" s="5"/>
      <c r="HD98" s="5"/>
      <c r="HE98" s="5"/>
      <c r="HF98" s="5"/>
      <c r="HG98" s="5"/>
      <c r="HH98" s="5"/>
      <c r="HI98" s="5"/>
      <c r="HJ98" s="5"/>
      <c r="HK98" s="5"/>
      <c r="HL98" s="5"/>
      <c r="HM98" s="5"/>
      <c r="HN98" s="5"/>
      <c r="HO98" s="5"/>
      <c r="HP98" s="5"/>
      <c r="HQ98" s="5"/>
      <c r="HR98" s="5"/>
      <c r="HS98" s="5"/>
      <c r="HT98" s="5"/>
      <c r="HU98" s="5"/>
      <c r="HV98" s="5"/>
      <c r="HW98" s="5"/>
      <c r="HX98" s="5"/>
      <c r="HY98" s="5"/>
      <c r="HZ98" s="5"/>
      <c r="IA98" s="5"/>
      <c r="IB98" s="5"/>
      <c r="IC98" s="5"/>
      <c r="ID98" s="5"/>
      <c r="IE98" s="5"/>
      <c r="IF98" s="5"/>
      <c r="IG98" s="5"/>
      <c r="IH98" s="5"/>
      <c r="II98" s="5"/>
      <c r="IJ98" s="5"/>
      <c r="IK98" s="5"/>
      <c r="IL98" s="5"/>
      <c r="IM98" s="5"/>
      <c r="IN98" s="5"/>
      <c r="IO98" s="5"/>
      <c r="IP98" s="5"/>
      <c r="IQ98" s="5"/>
      <c r="IR98" s="5"/>
      <c r="IS98" s="5"/>
      <c r="IT98" s="5"/>
      <c r="IU98" s="5"/>
      <c r="IV98" s="5"/>
      <c r="IW98" s="5"/>
      <c r="IX98" s="5"/>
      <c r="IY98" s="5"/>
      <c r="IZ98" s="5"/>
      <c r="JA98" s="5"/>
      <c r="JB98" s="5"/>
      <c r="JC98" s="5"/>
      <c r="JD98" s="5"/>
      <c r="JE98" s="5"/>
    </row>
    <row r="99" spans="1:265" s="1" customFormat="1" ht="30" x14ac:dyDescent="0.25">
      <c r="A99" s="44"/>
      <c r="B99" s="45">
        <v>66</v>
      </c>
      <c r="C99" s="152" t="s">
        <v>318</v>
      </c>
      <c r="D99" s="67" t="s">
        <v>319</v>
      </c>
      <c r="E99" s="48">
        <v>13520</v>
      </c>
      <c r="F99" s="49">
        <v>2.48</v>
      </c>
      <c r="G99" s="78"/>
      <c r="H99" s="48">
        <v>1</v>
      </c>
      <c r="I99" s="117"/>
      <c r="J99" s="48">
        <v>1.4</v>
      </c>
      <c r="K99" s="48">
        <v>1.68</v>
      </c>
      <c r="L99" s="48">
        <v>2.23</v>
      </c>
      <c r="M99" s="52">
        <v>2.57</v>
      </c>
      <c r="N99" s="53">
        <v>1</v>
      </c>
      <c r="O99" s="54">
        <f t="shared" si="109"/>
        <v>46941.439999999995</v>
      </c>
      <c r="P99" s="55"/>
      <c r="Q99" s="54">
        <f t="shared" si="110"/>
        <v>0</v>
      </c>
      <c r="R99" s="53">
        <v>10</v>
      </c>
      <c r="S99" s="54">
        <f t="shared" si="111"/>
        <v>469414.39999999997</v>
      </c>
      <c r="T99" s="53"/>
      <c r="U99" s="54">
        <f t="shared" si="112"/>
        <v>0</v>
      </c>
      <c r="V99" s="53"/>
      <c r="W99" s="53">
        <f t="shared" si="113"/>
        <v>0</v>
      </c>
      <c r="X99" s="53"/>
      <c r="Y99" s="54">
        <f t="shared" si="114"/>
        <v>0</v>
      </c>
      <c r="Z99" s="53"/>
      <c r="AA99" s="54">
        <f t="shared" si="115"/>
        <v>0</v>
      </c>
      <c r="AB99" s="53"/>
      <c r="AC99" s="54">
        <f t="shared" si="116"/>
        <v>0</v>
      </c>
      <c r="AD99" s="53">
        <v>2</v>
      </c>
      <c r="AE99" s="54">
        <f t="shared" si="117"/>
        <v>112659.45599999999</v>
      </c>
      <c r="AF99" s="53"/>
      <c r="AG99" s="54">
        <f t="shared" si="118"/>
        <v>0</v>
      </c>
      <c r="AH99" s="53"/>
      <c r="AI99" s="54">
        <f t="shared" si="119"/>
        <v>0</v>
      </c>
      <c r="AJ99" s="53"/>
      <c r="AK99" s="53">
        <f t="shared" si="120"/>
        <v>0</v>
      </c>
      <c r="AL99" s="53"/>
      <c r="AM99" s="54">
        <f t="shared" si="121"/>
        <v>0</v>
      </c>
      <c r="AN99" s="53"/>
      <c r="AO99" s="54">
        <f t="shared" si="122"/>
        <v>0</v>
      </c>
      <c r="AP99" s="53"/>
      <c r="AQ99" s="54">
        <f t="shared" si="123"/>
        <v>0</v>
      </c>
      <c r="AR99" s="53"/>
      <c r="AS99" s="54">
        <f t="shared" si="124"/>
        <v>0</v>
      </c>
      <c r="AT99" s="53"/>
      <c r="AU99" s="54">
        <f t="shared" si="125"/>
        <v>0</v>
      </c>
      <c r="AV99" s="53"/>
      <c r="AW99" s="54">
        <f t="shared" si="126"/>
        <v>0</v>
      </c>
      <c r="AX99" s="53"/>
      <c r="AY99" s="54">
        <f t="shared" si="127"/>
        <v>0</v>
      </c>
      <c r="AZ99" s="53"/>
      <c r="BA99" s="54">
        <f t="shared" si="128"/>
        <v>0</v>
      </c>
      <c r="BB99" s="53"/>
      <c r="BC99" s="54">
        <f t="shared" si="129"/>
        <v>0</v>
      </c>
      <c r="BD99" s="53"/>
      <c r="BE99" s="54">
        <f t="shared" si="130"/>
        <v>0</v>
      </c>
      <c r="BF99" s="53"/>
      <c r="BG99" s="54">
        <f t="shared" si="131"/>
        <v>0</v>
      </c>
      <c r="BH99" s="53"/>
      <c r="BI99" s="54">
        <f t="shared" si="132"/>
        <v>0</v>
      </c>
      <c r="BJ99" s="53"/>
      <c r="BK99" s="54">
        <f t="shared" si="133"/>
        <v>0</v>
      </c>
      <c r="BL99" s="53"/>
      <c r="BM99" s="54">
        <f t="shared" si="134"/>
        <v>0</v>
      </c>
      <c r="BN99" s="53"/>
      <c r="BO99" s="54">
        <f t="shared" si="135"/>
        <v>0</v>
      </c>
      <c r="BP99" s="53"/>
      <c r="BQ99" s="54">
        <f t="shared" si="136"/>
        <v>0</v>
      </c>
      <c r="BR99" s="53"/>
      <c r="BS99" s="54">
        <f t="shared" si="137"/>
        <v>0</v>
      </c>
      <c r="BT99" s="53"/>
      <c r="BU99" s="54">
        <f t="shared" si="138"/>
        <v>0</v>
      </c>
      <c r="BV99" s="53"/>
      <c r="BW99" s="54">
        <f t="shared" si="139"/>
        <v>0</v>
      </c>
      <c r="BX99" s="53"/>
      <c r="BY99" s="54">
        <f t="shared" si="140"/>
        <v>0</v>
      </c>
      <c r="BZ99" s="53"/>
      <c r="CA99" s="54">
        <f t="shared" si="141"/>
        <v>0</v>
      </c>
      <c r="CB99" s="53"/>
      <c r="CC99" s="54">
        <f t="shared" si="142"/>
        <v>0</v>
      </c>
      <c r="CD99" s="53"/>
      <c r="CE99" s="54">
        <f t="shared" si="143"/>
        <v>0</v>
      </c>
      <c r="CF99" s="53"/>
      <c r="CG99" s="54">
        <f t="shared" si="144"/>
        <v>0</v>
      </c>
      <c r="CH99" s="53"/>
      <c r="CI99" s="54">
        <f t="shared" si="145"/>
        <v>0</v>
      </c>
      <c r="CJ99" s="53"/>
      <c r="CK99" s="54">
        <f t="shared" si="146"/>
        <v>0</v>
      </c>
      <c r="CL99" s="53"/>
      <c r="CM99" s="54">
        <f t="shared" si="147"/>
        <v>0</v>
      </c>
      <c r="CN99" s="53"/>
      <c r="CO99" s="54">
        <f t="shared" si="148"/>
        <v>0</v>
      </c>
      <c r="CP99" s="53"/>
      <c r="CQ99" s="54">
        <f t="shared" si="149"/>
        <v>0</v>
      </c>
      <c r="CR99" s="53"/>
      <c r="CS99" s="54">
        <f t="shared" si="150"/>
        <v>0</v>
      </c>
      <c r="CT99" s="53"/>
      <c r="CU99" s="54">
        <f t="shared" si="151"/>
        <v>0</v>
      </c>
      <c r="CV99" s="53"/>
      <c r="CW99" s="54">
        <f t="shared" si="152"/>
        <v>0</v>
      </c>
      <c r="CX99" s="53"/>
      <c r="CY99" s="54">
        <f t="shared" si="153"/>
        <v>0</v>
      </c>
      <c r="CZ99" s="53"/>
      <c r="DA99" s="54">
        <f t="shared" si="154"/>
        <v>0</v>
      </c>
      <c r="DB99" s="53"/>
      <c r="DC99" s="54">
        <f t="shared" si="155"/>
        <v>0</v>
      </c>
      <c r="DD99" s="53"/>
      <c r="DE99" s="54">
        <f t="shared" si="156"/>
        <v>0</v>
      </c>
      <c r="DF99" s="53"/>
      <c r="DG99" s="54">
        <f t="shared" si="157"/>
        <v>0</v>
      </c>
      <c r="DH99" s="53"/>
      <c r="DI99" s="54">
        <f t="shared" si="158"/>
        <v>0</v>
      </c>
      <c r="DJ99" s="53"/>
      <c r="DK99" s="54">
        <f t="shared" si="159"/>
        <v>0</v>
      </c>
      <c r="DL99" s="53"/>
      <c r="DM99" s="54">
        <f t="shared" si="160"/>
        <v>0</v>
      </c>
      <c r="DN99" s="53"/>
      <c r="DO99" s="54">
        <f t="shared" si="161"/>
        <v>0</v>
      </c>
      <c r="DP99" s="53"/>
      <c r="DQ99" s="54">
        <f t="shared" si="162"/>
        <v>0</v>
      </c>
      <c r="DR99" s="53"/>
      <c r="DS99" s="54">
        <f t="shared" si="163"/>
        <v>0</v>
      </c>
      <c r="DT99" s="53"/>
      <c r="DU99" s="54">
        <f t="shared" si="164"/>
        <v>0</v>
      </c>
      <c r="DV99" s="57"/>
      <c r="DW99" s="54">
        <f t="shared" si="165"/>
        <v>0</v>
      </c>
      <c r="DX99" s="53"/>
      <c r="DY99" s="54">
        <f t="shared" si="166"/>
        <v>0</v>
      </c>
      <c r="DZ99" s="53"/>
      <c r="EA99" s="59">
        <f t="shared" si="167"/>
        <v>0</v>
      </c>
      <c r="EB99" s="53"/>
      <c r="EC99" s="54">
        <f t="shared" si="168"/>
        <v>0</v>
      </c>
      <c r="ED99" s="53"/>
      <c r="EE99" s="54">
        <f t="shared" si="169"/>
        <v>0</v>
      </c>
      <c r="EF99" s="53"/>
      <c r="EG99" s="54">
        <f t="shared" si="170"/>
        <v>0</v>
      </c>
      <c r="EH99" s="53"/>
      <c r="EI99" s="54">
        <f t="shared" si="171"/>
        <v>0</v>
      </c>
      <c r="EJ99" s="53"/>
      <c r="EK99" s="54"/>
      <c r="EL99" s="60">
        <f t="shared" si="172"/>
        <v>13</v>
      </c>
      <c r="EM99" s="60">
        <f t="shared" si="172"/>
        <v>629015.29599999997</v>
      </c>
      <c r="EN99" s="1">
        <f t="shared" si="173"/>
        <v>13</v>
      </c>
      <c r="EQ99" s="5"/>
      <c r="ER99" s="5"/>
      <c r="ES99" s="5"/>
      <c r="ET99" s="5"/>
      <c r="EU99" s="5"/>
      <c r="EV99" s="5"/>
      <c r="EW99" s="5"/>
      <c r="EX99" s="5"/>
      <c r="EY99" s="5"/>
      <c r="EZ99" s="5"/>
      <c r="FA99" s="5"/>
      <c r="FB99" s="5"/>
      <c r="FC99" s="5"/>
      <c r="FD99" s="5"/>
      <c r="FE99" s="5"/>
      <c r="FF99" s="5"/>
      <c r="FG99" s="5"/>
      <c r="FH99" s="5"/>
      <c r="FI99" s="5"/>
      <c r="FJ99" s="5"/>
      <c r="FK99" s="5"/>
      <c r="FL99" s="5"/>
      <c r="FM99" s="5"/>
      <c r="FN99" s="5"/>
      <c r="FO99" s="5"/>
      <c r="FP99" s="5"/>
      <c r="FQ99" s="5"/>
      <c r="FR99" s="5"/>
      <c r="FS99" s="5"/>
      <c r="FT99" s="5"/>
      <c r="FU99" s="5"/>
      <c r="FV99" s="5"/>
      <c r="FW99" s="5"/>
      <c r="FX99" s="5"/>
      <c r="FY99" s="5"/>
      <c r="FZ99" s="5"/>
      <c r="GA99" s="5"/>
      <c r="GB99" s="5"/>
      <c r="GC99" s="5"/>
      <c r="GD99" s="5"/>
      <c r="GE99" s="5"/>
      <c r="GF99" s="5"/>
      <c r="GG99" s="5"/>
      <c r="GH99" s="5"/>
      <c r="GI99" s="5"/>
      <c r="GJ99" s="5"/>
      <c r="GK99" s="5"/>
      <c r="GL99" s="5"/>
      <c r="GM99" s="5"/>
      <c r="GN99" s="5"/>
      <c r="GO99" s="5"/>
      <c r="GP99" s="5"/>
      <c r="GQ99" s="5"/>
      <c r="GR99" s="5"/>
      <c r="GS99" s="5"/>
      <c r="GT99" s="5"/>
      <c r="GU99" s="5"/>
      <c r="GV99" s="5"/>
      <c r="GW99" s="5"/>
      <c r="GX99" s="5"/>
      <c r="GY99" s="5"/>
      <c r="GZ99" s="5"/>
      <c r="HA99" s="5"/>
      <c r="HB99" s="5"/>
      <c r="HC99" s="5"/>
      <c r="HD99" s="5"/>
      <c r="HE99" s="5"/>
      <c r="HF99" s="5"/>
      <c r="HG99" s="5"/>
      <c r="HH99" s="5"/>
      <c r="HI99" s="5"/>
      <c r="HJ99" s="5"/>
      <c r="HK99" s="5"/>
      <c r="HL99" s="5"/>
      <c r="HM99" s="5"/>
      <c r="HN99" s="5"/>
      <c r="HO99" s="5"/>
      <c r="HP99" s="5"/>
      <c r="HQ99" s="5"/>
      <c r="HR99" s="5"/>
      <c r="HS99" s="5"/>
      <c r="HT99" s="5"/>
      <c r="HU99" s="5"/>
      <c r="HV99" s="5"/>
      <c r="HW99" s="5"/>
      <c r="HX99" s="5"/>
      <c r="HY99" s="5"/>
      <c r="HZ99" s="5"/>
      <c r="IA99" s="5"/>
      <c r="IB99" s="5"/>
      <c r="IC99" s="5"/>
      <c r="ID99" s="5"/>
      <c r="IE99" s="5"/>
      <c r="IF99" s="5"/>
      <c r="IG99" s="5"/>
      <c r="IH99" s="5"/>
      <c r="II99" s="5"/>
      <c r="IJ99" s="5"/>
      <c r="IK99" s="5"/>
      <c r="IL99" s="5"/>
      <c r="IM99" s="5"/>
      <c r="IN99" s="5"/>
      <c r="IO99" s="5"/>
      <c r="IP99" s="5"/>
      <c r="IQ99" s="5"/>
      <c r="IR99" s="5"/>
      <c r="IS99" s="5"/>
      <c r="IT99" s="5"/>
      <c r="IU99" s="5"/>
      <c r="IV99" s="5"/>
      <c r="IW99" s="5"/>
      <c r="IX99" s="5"/>
      <c r="IY99" s="5"/>
      <c r="IZ99" s="5"/>
      <c r="JA99" s="5"/>
      <c r="JB99" s="5"/>
      <c r="JC99" s="5"/>
      <c r="JD99" s="5"/>
      <c r="JE99" s="5"/>
    </row>
    <row r="100" spans="1:265" ht="60" x14ac:dyDescent="0.25">
      <c r="A100" s="33"/>
      <c r="B100" s="44">
        <v>67</v>
      </c>
      <c r="C100" s="46" t="s">
        <v>320</v>
      </c>
      <c r="D100" s="118" t="s">
        <v>321</v>
      </c>
      <c r="E100" s="48">
        <v>13520</v>
      </c>
      <c r="F100" s="49">
        <v>0.76</v>
      </c>
      <c r="G100" s="78"/>
      <c r="H100" s="48">
        <v>1</v>
      </c>
      <c r="I100" s="51"/>
      <c r="J100" s="119">
        <v>1.4</v>
      </c>
      <c r="K100" s="119">
        <v>1.68</v>
      </c>
      <c r="L100" s="119">
        <v>2.23</v>
      </c>
      <c r="M100" s="120">
        <v>2.57</v>
      </c>
      <c r="N100" s="58"/>
      <c r="O100" s="54">
        <f t="shared" si="109"/>
        <v>0</v>
      </c>
      <c r="P100" s="65"/>
      <c r="Q100" s="54">
        <f t="shared" si="110"/>
        <v>0</v>
      </c>
      <c r="R100" s="58">
        <f>444+70</f>
        <v>514</v>
      </c>
      <c r="S100" s="54">
        <f t="shared" si="111"/>
        <v>7394033.919999999</v>
      </c>
      <c r="T100" s="58"/>
      <c r="U100" s="54">
        <f t="shared" si="112"/>
        <v>0</v>
      </c>
      <c r="V100" s="58"/>
      <c r="W100" s="53">
        <f t="shared" si="113"/>
        <v>0</v>
      </c>
      <c r="X100" s="58"/>
      <c r="Y100" s="54">
        <f t="shared" si="114"/>
        <v>0</v>
      </c>
      <c r="Z100" s="58"/>
      <c r="AA100" s="54">
        <f t="shared" si="115"/>
        <v>0</v>
      </c>
      <c r="AB100" s="58">
        <v>10</v>
      </c>
      <c r="AC100" s="54">
        <f t="shared" si="116"/>
        <v>143852.79999999999</v>
      </c>
      <c r="AD100" s="58"/>
      <c r="AE100" s="54">
        <f t="shared" si="117"/>
        <v>0</v>
      </c>
      <c r="AF100" s="58"/>
      <c r="AG100" s="54">
        <f t="shared" si="118"/>
        <v>0</v>
      </c>
      <c r="AH100" s="58"/>
      <c r="AI100" s="54">
        <f t="shared" si="119"/>
        <v>0</v>
      </c>
      <c r="AJ100" s="53"/>
      <c r="AK100" s="53">
        <f t="shared" si="120"/>
        <v>0</v>
      </c>
      <c r="AL100" s="58"/>
      <c r="AM100" s="54">
        <f t="shared" si="121"/>
        <v>0</v>
      </c>
      <c r="AN100" s="58"/>
      <c r="AO100" s="54">
        <f t="shared" si="122"/>
        <v>0</v>
      </c>
      <c r="AP100" s="58"/>
      <c r="AQ100" s="54">
        <f t="shared" si="123"/>
        <v>0</v>
      </c>
      <c r="AR100" s="58"/>
      <c r="AS100" s="54">
        <f t="shared" si="124"/>
        <v>0</v>
      </c>
      <c r="AT100" s="58"/>
      <c r="AU100" s="54">
        <f t="shared" si="125"/>
        <v>0</v>
      </c>
      <c r="AV100" s="58"/>
      <c r="AW100" s="54">
        <f t="shared" si="126"/>
        <v>0</v>
      </c>
      <c r="AX100" s="58"/>
      <c r="AY100" s="54">
        <f t="shared" si="127"/>
        <v>0</v>
      </c>
      <c r="AZ100" s="58"/>
      <c r="BA100" s="54">
        <f t="shared" si="128"/>
        <v>0</v>
      </c>
      <c r="BB100" s="58"/>
      <c r="BC100" s="54">
        <f t="shared" si="129"/>
        <v>0</v>
      </c>
      <c r="BD100" s="58"/>
      <c r="BE100" s="54">
        <f t="shared" si="130"/>
        <v>0</v>
      </c>
      <c r="BF100" s="58"/>
      <c r="BG100" s="54">
        <f t="shared" si="131"/>
        <v>0</v>
      </c>
      <c r="BH100" s="58"/>
      <c r="BI100" s="54">
        <f t="shared" si="132"/>
        <v>0</v>
      </c>
      <c r="BJ100" s="58"/>
      <c r="BK100" s="54">
        <f t="shared" si="133"/>
        <v>0</v>
      </c>
      <c r="BL100" s="58"/>
      <c r="BM100" s="54">
        <f t="shared" si="134"/>
        <v>0</v>
      </c>
      <c r="BN100" s="58"/>
      <c r="BO100" s="54">
        <f t="shared" si="135"/>
        <v>0</v>
      </c>
      <c r="BP100" s="58"/>
      <c r="BQ100" s="54">
        <f t="shared" si="136"/>
        <v>0</v>
      </c>
      <c r="BR100" s="58"/>
      <c r="BS100" s="54">
        <f t="shared" si="137"/>
        <v>0</v>
      </c>
      <c r="BT100" s="58"/>
      <c r="BU100" s="54">
        <f t="shared" si="138"/>
        <v>0</v>
      </c>
      <c r="BV100" s="58"/>
      <c r="BW100" s="54">
        <f t="shared" si="139"/>
        <v>0</v>
      </c>
      <c r="BX100" s="58"/>
      <c r="BY100" s="54">
        <f t="shared" si="140"/>
        <v>0</v>
      </c>
      <c r="BZ100" s="58"/>
      <c r="CA100" s="54">
        <f t="shared" si="141"/>
        <v>0</v>
      </c>
      <c r="CB100" s="58"/>
      <c r="CC100" s="54">
        <f t="shared" si="142"/>
        <v>0</v>
      </c>
      <c r="CD100" s="58"/>
      <c r="CE100" s="54">
        <f t="shared" si="143"/>
        <v>0</v>
      </c>
      <c r="CF100" s="58"/>
      <c r="CG100" s="54">
        <f t="shared" si="144"/>
        <v>0</v>
      </c>
      <c r="CH100" s="58"/>
      <c r="CI100" s="54">
        <f t="shared" si="145"/>
        <v>0</v>
      </c>
      <c r="CJ100" s="58"/>
      <c r="CK100" s="54">
        <f t="shared" si="146"/>
        <v>0</v>
      </c>
      <c r="CL100" s="58"/>
      <c r="CM100" s="54">
        <f t="shared" si="147"/>
        <v>0</v>
      </c>
      <c r="CN100" s="58"/>
      <c r="CO100" s="54">
        <f t="shared" si="148"/>
        <v>0</v>
      </c>
      <c r="CP100" s="58"/>
      <c r="CQ100" s="54">
        <f t="shared" si="149"/>
        <v>0</v>
      </c>
      <c r="CR100" s="58"/>
      <c r="CS100" s="54">
        <f t="shared" si="150"/>
        <v>0</v>
      </c>
      <c r="CT100" s="58"/>
      <c r="CU100" s="54">
        <f t="shared" si="151"/>
        <v>0</v>
      </c>
      <c r="CV100" s="58"/>
      <c r="CW100" s="54">
        <f t="shared" si="152"/>
        <v>0</v>
      </c>
      <c r="CX100" s="58"/>
      <c r="CY100" s="54">
        <f t="shared" si="153"/>
        <v>0</v>
      </c>
      <c r="CZ100" s="58"/>
      <c r="DA100" s="54">
        <f t="shared" si="154"/>
        <v>0</v>
      </c>
      <c r="DB100" s="58"/>
      <c r="DC100" s="54">
        <f t="shared" si="155"/>
        <v>0</v>
      </c>
      <c r="DD100" s="58"/>
      <c r="DE100" s="54">
        <f t="shared" si="156"/>
        <v>0</v>
      </c>
      <c r="DF100" s="58"/>
      <c r="DG100" s="54">
        <f t="shared" si="157"/>
        <v>0</v>
      </c>
      <c r="DH100" s="58"/>
      <c r="DI100" s="54">
        <f t="shared" si="158"/>
        <v>0</v>
      </c>
      <c r="DJ100" s="58"/>
      <c r="DK100" s="54">
        <f t="shared" si="159"/>
        <v>0</v>
      </c>
      <c r="DL100" s="58"/>
      <c r="DM100" s="54">
        <f t="shared" si="160"/>
        <v>0</v>
      </c>
      <c r="DN100" s="58"/>
      <c r="DO100" s="54">
        <f t="shared" si="161"/>
        <v>0</v>
      </c>
      <c r="DP100" s="58"/>
      <c r="DQ100" s="54">
        <f t="shared" si="162"/>
        <v>0</v>
      </c>
      <c r="DR100" s="58"/>
      <c r="DS100" s="54">
        <f t="shared" si="163"/>
        <v>0</v>
      </c>
      <c r="DT100" s="58"/>
      <c r="DU100" s="54">
        <f t="shared" si="164"/>
        <v>0</v>
      </c>
      <c r="DV100" s="66"/>
      <c r="DW100" s="54">
        <f t="shared" si="165"/>
        <v>0</v>
      </c>
      <c r="DX100" s="53"/>
      <c r="DY100" s="54">
        <f t="shared" si="166"/>
        <v>0</v>
      </c>
      <c r="DZ100" s="58"/>
      <c r="EA100" s="59">
        <f t="shared" si="167"/>
        <v>0</v>
      </c>
      <c r="EB100" s="58"/>
      <c r="EC100" s="54">
        <f t="shared" si="168"/>
        <v>0</v>
      </c>
      <c r="ED100" s="58"/>
      <c r="EE100" s="54">
        <f t="shared" si="169"/>
        <v>0</v>
      </c>
      <c r="EF100" s="58"/>
      <c r="EG100" s="54">
        <f t="shared" si="170"/>
        <v>0</v>
      </c>
      <c r="EH100" s="58"/>
      <c r="EI100" s="54">
        <f t="shared" si="171"/>
        <v>0</v>
      </c>
      <c r="EJ100" s="57">
        <v>50</v>
      </c>
      <c r="EK100" s="54">
        <f>EJ100*E100*F100*H100*K100</f>
        <v>863116.79999999993</v>
      </c>
      <c r="EL100" s="60">
        <f t="shared" si="172"/>
        <v>574</v>
      </c>
      <c r="EM100" s="60">
        <f>SUM(O100,Y100,Q100,S100,AA100,U100,W100,AC100,AE100,AG100,AI100,AK100,AQ100,AS100,AU100,AO100,CK100,CQ100,CU100,BY100,CA100,DA100,DC100,DE100,DG100,DI100,DK100,DM100,AW100,AM100,AY100,BA100,BC100,BE100,BG100,BI100,BK100,BM100,BO100,BQ100,BS100,EC100,EE100,DY100,EA100,BU100,BW100,CS100,CM100,CO100,CW100,CY100,CC100,CE100,CG100,CI100,DO100,DQ100,DS100,DU100,DW100,EG100,EI100,EK100)</f>
        <v>8401003.5199999996</v>
      </c>
      <c r="EN100" s="1">
        <f t="shared" si="173"/>
        <v>574</v>
      </c>
    </row>
    <row r="101" spans="1:265" ht="61.5" customHeight="1" x14ac:dyDescent="0.25">
      <c r="A101" s="44"/>
      <c r="B101" s="44">
        <v>68</v>
      </c>
      <c r="C101" s="46" t="s">
        <v>322</v>
      </c>
      <c r="D101" s="118" t="s">
        <v>323</v>
      </c>
      <c r="E101" s="48">
        <v>13520</v>
      </c>
      <c r="F101" s="49">
        <v>1.06</v>
      </c>
      <c r="G101" s="78"/>
      <c r="H101" s="48">
        <v>1</v>
      </c>
      <c r="I101" s="51"/>
      <c r="J101" s="119">
        <v>1.4</v>
      </c>
      <c r="K101" s="119">
        <v>1.68</v>
      </c>
      <c r="L101" s="119">
        <v>2.23</v>
      </c>
      <c r="M101" s="120">
        <v>2.57</v>
      </c>
      <c r="N101" s="58"/>
      <c r="O101" s="54">
        <f t="shared" si="109"/>
        <v>0</v>
      </c>
      <c r="P101" s="65"/>
      <c r="Q101" s="54">
        <f t="shared" si="110"/>
        <v>0</v>
      </c>
      <c r="R101" s="58">
        <v>99</v>
      </c>
      <c r="S101" s="54">
        <f t="shared" si="111"/>
        <v>1986304.3199999998</v>
      </c>
      <c r="T101" s="58"/>
      <c r="U101" s="54">
        <f t="shared" si="112"/>
        <v>0</v>
      </c>
      <c r="V101" s="58"/>
      <c r="W101" s="53">
        <f t="shared" si="113"/>
        <v>0</v>
      </c>
      <c r="X101" s="58"/>
      <c r="Y101" s="54">
        <f t="shared" si="114"/>
        <v>0</v>
      </c>
      <c r="Z101" s="58"/>
      <c r="AA101" s="54">
        <f t="shared" si="115"/>
        <v>0</v>
      </c>
      <c r="AB101" s="58">
        <v>5</v>
      </c>
      <c r="AC101" s="54">
        <f t="shared" si="116"/>
        <v>100318.39999999999</v>
      </c>
      <c r="AD101" s="58"/>
      <c r="AE101" s="54">
        <f t="shared" si="117"/>
        <v>0</v>
      </c>
      <c r="AF101" s="58"/>
      <c r="AG101" s="54">
        <f t="shared" si="118"/>
        <v>0</v>
      </c>
      <c r="AH101" s="58"/>
      <c r="AI101" s="54">
        <f t="shared" si="119"/>
        <v>0</v>
      </c>
      <c r="AJ101" s="53"/>
      <c r="AK101" s="53">
        <f t="shared" si="120"/>
        <v>0</v>
      </c>
      <c r="AL101" s="58"/>
      <c r="AM101" s="54">
        <f t="shared" si="121"/>
        <v>0</v>
      </c>
      <c r="AN101" s="58"/>
      <c r="AO101" s="54">
        <f t="shared" si="122"/>
        <v>0</v>
      </c>
      <c r="AP101" s="58"/>
      <c r="AQ101" s="54">
        <f t="shared" si="123"/>
        <v>0</v>
      </c>
      <c r="AR101" s="58"/>
      <c r="AS101" s="54">
        <f t="shared" si="124"/>
        <v>0</v>
      </c>
      <c r="AT101" s="58"/>
      <c r="AU101" s="54">
        <f t="shared" si="125"/>
        <v>0</v>
      </c>
      <c r="AV101" s="58"/>
      <c r="AW101" s="54">
        <f t="shared" si="126"/>
        <v>0</v>
      </c>
      <c r="AX101" s="58"/>
      <c r="AY101" s="54">
        <f t="shared" si="127"/>
        <v>0</v>
      </c>
      <c r="AZ101" s="58"/>
      <c r="BA101" s="54">
        <f t="shared" si="128"/>
        <v>0</v>
      </c>
      <c r="BB101" s="58"/>
      <c r="BC101" s="54">
        <f t="shared" si="129"/>
        <v>0</v>
      </c>
      <c r="BD101" s="58"/>
      <c r="BE101" s="54">
        <f t="shared" si="130"/>
        <v>0</v>
      </c>
      <c r="BF101" s="58"/>
      <c r="BG101" s="54">
        <f t="shared" si="131"/>
        <v>0</v>
      </c>
      <c r="BH101" s="58"/>
      <c r="BI101" s="54">
        <f t="shared" si="132"/>
        <v>0</v>
      </c>
      <c r="BJ101" s="58"/>
      <c r="BK101" s="54">
        <f t="shared" si="133"/>
        <v>0</v>
      </c>
      <c r="BL101" s="58"/>
      <c r="BM101" s="54">
        <f t="shared" si="134"/>
        <v>0</v>
      </c>
      <c r="BN101" s="58"/>
      <c r="BO101" s="54">
        <f t="shared" si="135"/>
        <v>0</v>
      </c>
      <c r="BP101" s="58"/>
      <c r="BQ101" s="54">
        <f t="shared" si="136"/>
        <v>0</v>
      </c>
      <c r="BR101" s="58"/>
      <c r="BS101" s="54">
        <f t="shared" si="137"/>
        <v>0</v>
      </c>
      <c r="BT101" s="58"/>
      <c r="BU101" s="54">
        <f t="shared" si="138"/>
        <v>0</v>
      </c>
      <c r="BV101" s="58"/>
      <c r="BW101" s="54">
        <f t="shared" si="139"/>
        <v>0</v>
      </c>
      <c r="BX101" s="58"/>
      <c r="BY101" s="54">
        <f t="shared" si="140"/>
        <v>0</v>
      </c>
      <c r="BZ101" s="58"/>
      <c r="CA101" s="54">
        <f t="shared" si="141"/>
        <v>0</v>
      </c>
      <c r="CB101" s="58"/>
      <c r="CC101" s="54">
        <f t="shared" si="142"/>
        <v>0</v>
      </c>
      <c r="CD101" s="58"/>
      <c r="CE101" s="54">
        <f t="shared" si="143"/>
        <v>0</v>
      </c>
      <c r="CF101" s="58"/>
      <c r="CG101" s="54">
        <f t="shared" si="144"/>
        <v>0</v>
      </c>
      <c r="CH101" s="58"/>
      <c r="CI101" s="54">
        <f t="shared" si="145"/>
        <v>0</v>
      </c>
      <c r="CJ101" s="58"/>
      <c r="CK101" s="54">
        <f t="shared" si="146"/>
        <v>0</v>
      </c>
      <c r="CL101" s="58"/>
      <c r="CM101" s="54">
        <f t="shared" si="147"/>
        <v>0</v>
      </c>
      <c r="CN101" s="58"/>
      <c r="CO101" s="54">
        <f t="shared" si="148"/>
        <v>0</v>
      </c>
      <c r="CP101" s="58"/>
      <c r="CQ101" s="54">
        <f t="shared" si="149"/>
        <v>0</v>
      </c>
      <c r="CR101" s="58"/>
      <c r="CS101" s="54">
        <f t="shared" si="150"/>
        <v>0</v>
      </c>
      <c r="CT101" s="58"/>
      <c r="CU101" s="54">
        <f t="shared" si="151"/>
        <v>0</v>
      </c>
      <c r="CV101" s="58"/>
      <c r="CW101" s="54">
        <f t="shared" si="152"/>
        <v>0</v>
      </c>
      <c r="CX101" s="58"/>
      <c r="CY101" s="54">
        <f t="shared" si="153"/>
        <v>0</v>
      </c>
      <c r="CZ101" s="58">
        <v>120</v>
      </c>
      <c r="DA101" s="54">
        <f t="shared" si="154"/>
        <v>2889169.92</v>
      </c>
      <c r="DB101" s="58"/>
      <c r="DC101" s="54">
        <f t="shared" si="155"/>
        <v>0</v>
      </c>
      <c r="DD101" s="58"/>
      <c r="DE101" s="54">
        <f t="shared" si="156"/>
        <v>0</v>
      </c>
      <c r="DF101" s="58"/>
      <c r="DG101" s="54">
        <f t="shared" si="157"/>
        <v>0</v>
      </c>
      <c r="DH101" s="58"/>
      <c r="DI101" s="54">
        <f t="shared" si="158"/>
        <v>0</v>
      </c>
      <c r="DJ101" s="58"/>
      <c r="DK101" s="54">
        <f t="shared" si="159"/>
        <v>0</v>
      </c>
      <c r="DL101" s="58"/>
      <c r="DM101" s="54">
        <f t="shared" si="160"/>
        <v>0</v>
      </c>
      <c r="DN101" s="58"/>
      <c r="DO101" s="54">
        <f t="shared" si="161"/>
        <v>0</v>
      </c>
      <c r="DP101" s="58"/>
      <c r="DQ101" s="54">
        <f t="shared" si="162"/>
        <v>0</v>
      </c>
      <c r="DR101" s="58"/>
      <c r="DS101" s="54">
        <f t="shared" si="163"/>
        <v>0</v>
      </c>
      <c r="DT101" s="58"/>
      <c r="DU101" s="54">
        <f t="shared" si="164"/>
        <v>0</v>
      </c>
      <c r="DV101" s="66"/>
      <c r="DW101" s="54">
        <f t="shared" si="165"/>
        <v>0</v>
      </c>
      <c r="DX101" s="53"/>
      <c r="DY101" s="54">
        <f t="shared" si="166"/>
        <v>0</v>
      </c>
      <c r="DZ101" s="58"/>
      <c r="EA101" s="59">
        <f t="shared" si="167"/>
        <v>0</v>
      </c>
      <c r="EB101" s="58"/>
      <c r="EC101" s="54">
        <f t="shared" si="168"/>
        <v>0</v>
      </c>
      <c r="ED101" s="58"/>
      <c r="EE101" s="54">
        <f t="shared" si="169"/>
        <v>0</v>
      </c>
      <c r="EF101" s="58"/>
      <c r="EG101" s="54">
        <f t="shared" si="170"/>
        <v>0</v>
      </c>
      <c r="EH101" s="58"/>
      <c r="EI101" s="54">
        <f t="shared" si="171"/>
        <v>0</v>
      </c>
      <c r="EJ101" s="57">
        <v>65</v>
      </c>
      <c r="EK101" s="54">
        <f>EJ101*E101*F101*H101*K101</f>
        <v>1564967.04</v>
      </c>
      <c r="EL101" s="60">
        <f t="shared" si="172"/>
        <v>289</v>
      </c>
      <c r="EM101" s="60">
        <f t="shared" si="172"/>
        <v>6540759.6799999997</v>
      </c>
      <c r="EN101" s="1">
        <f t="shared" si="173"/>
        <v>289</v>
      </c>
    </row>
    <row r="102" spans="1:265" s="89" customFormat="1" ht="60" x14ac:dyDescent="0.25">
      <c r="A102" s="44"/>
      <c r="B102" s="44">
        <v>69</v>
      </c>
      <c r="C102" s="46" t="s">
        <v>324</v>
      </c>
      <c r="D102" s="118" t="s">
        <v>325</v>
      </c>
      <c r="E102" s="48">
        <v>13520</v>
      </c>
      <c r="F102" s="49">
        <v>1.51</v>
      </c>
      <c r="G102" s="78"/>
      <c r="H102" s="48">
        <v>1</v>
      </c>
      <c r="I102" s="51"/>
      <c r="J102" s="119">
        <v>1.4</v>
      </c>
      <c r="K102" s="119">
        <v>1.68</v>
      </c>
      <c r="L102" s="119">
        <v>2.23</v>
      </c>
      <c r="M102" s="120">
        <v>2.57</v>
      </c>
      <c r="N102" s="58">
        <v>0</v>
      </c>
      <c r="O102" s="54">
        <f t="shared" si="109"/>
        <v>0</v>
      </c>
      <c r="P102" s="65"/>
      <c r="Q102" s="54">
        <f t="shared" si="110"/>
        <v>0</v>
      </c>
      <c r="R102" s="58">
        <v>139</v>
      </c>
      <c r="S102" s="54">
        <f t="shared" si="111"/>
        <v>3972797.9199999995</v>
      </c>
      <c r="T102" s="58">
        <v>0</v>
      </c>
      <c r="U102" s="54">
        <f t="shared" si="112"/>
        <v>0</v>
      </c>
      <c r="V102" s="58"/>
      <c r="W102" s="53">
        <f t="shared" si="113"/>
        <v>0</v>
      </c>
      <c r="X102" s="58"/>
      <c r="Y102" s="54">
        <f t="shared" si="114"/>
        <v>0</v>
      </c>
      <c r="Z102" s="58">
        <v>0</v>
      </c>
      <c r="AA102" s="54">
        <f t="shared" si="115"/>
        <v>0</v>
      </c>
      <c r="AB102" s="58">
        <v>0</v>
      </c>
      <c r="AC102" s="54">
        <f t="shared" si="116"/>
        <v>0</v>
      </c>
      <c r="AD102" s="58"/>
      <c r="AE102" s="54">
        <f t="shared" si="117"/>
        <v>0</v>
      </c>
      <c r="AF102" s="58">
        <v>0</v>
      </c>
      <c r="AG102" s="54">
        <f t="shared" si="118"/>
        <v>0</v>
      </c>
      <c r="AH102" s="58"/>
      <c r="AI102" s="54">
        <f t="shared" si="119"/>
        <v>0</v>
      </c>
      <c r="AJ102" s="53"/>
      <c r="AK102" s="53">
        <f t="shared" si="120"/>
        <v>0</v>
      </c>
      <c r="AL102" s="58">
        <v>0</v>
      </c>
      <c r="AM102" s="54">
        <f t="shared" si="121"/>
        <v>0</v>
      </c>
      <c r="AN102" s="58"/>
      <c r="AO102" s="54">
        <f t="shared" si="122"/>
        <v>0</v>
      </c>
      <c r="AP102" s="58">
        <v>0</v>
      </c>
      <c r="AQ102" s="54">
        <f t="shared" si="123"/>
        <v>0</v>
      </c>
      <c r="AR102" s="58"/>
      <c r="AS102" s="54">
        <f t="shared" si="124"/>
        <v>0</v>
      </c>
      <c r="AT102" s="58"/>
      <c r="AU102" s="54">
        <f t="shared" si="125"/>
        <v>0</v>
      </c>
      <c r="AV102" s="58">
        <v>0</v>
      </c>
      <c r="AW102" s="54">
        <f t="shared" si="126"/>
        <v>0</v>
      </c>
      <c r="AX102" s="58"/>
      <c r="AY102" s="54">
        <f t="shared" si="127"/>
        <v>0</v>
      </c>
      <c r="AZ102" s="58"/>
      <c r="BA102" s="54">
        <f t="shared" si="128"/>
        <v>0</v>
      </c>
      <c r="BB102" s="58"/>
      <c r="BC102" s="54">
        <f t="shared" si="129"/>
        <v>0</v>
      </c>
      <c r="BD102" s="58"/>
      <c r="BE102" s="54">
        <f t="shared" si="130"/>
        <v>0</v>
      </c>
      <c r="BF102" s="58"/>
      <c r="BG102" s="54">
        <f t="shared" si="131"/>
        <v>0</v>
      </c>
      <c r="BH102" s="58"/>
      <c r="BI102" s="54">
        <f t="shared" si="132"/>
        <v>0</v>
      </c>
      <c r="BJ102" s="58"/>
      <c r="BK102" s="54">
        <f t="shared" si="133"/>
        <v>0</v>
      </c>
      <c r="BL102" s="58"/>
      <c r="BM102" s="54">
        <f t="shared" si="134"/>
        <v>0</v>
      </c>
      <c r="BN102" s="58"/>
      <c r="BO102" s="54">
        <f t="shared" si="135"/>
        <v>0</v>
      </c>
      <c r="BP102" s="58"/>
      <c r="BQ102" s="54">
        <f t="shared" si="136"/>
        <v>0</v>
      </c>
      <c r="BR102" s="58"/>
      <c r="BS102" s="54">
        <f t="shared" si="137"/>
        <v>0</v>
      </c>
      <c r="BT102" s="58"/>
      <c r="BU102" s="54">
        <f t="shared" si="138"/>
        <v>0</v>
      </c>
      <c r="BV102" s="58"/>
      <c r="BW102" s="54">
        <f t="shared" si="139"/>
        <v>0</v>
      </c>
      <c r="BX102" s="58">
        <v>0</v>
      </c>
      <c r="BY102" s="54">
        <f t="shared" si="140"/>
        <v>0</v>
      </c>
      <c r="BZ102" s="58">
        <v>0</v>
      </c>
      <c r="CA102" s="54">
        <f t="shared" si="141"/>
        <v>0</v>
      </c>
      <c r="CB102" s="58">
        <v>0</v>
      </c>
      <c r="CC102" s="54">
        <f t="shared" si="142"/>
        <v>0</v>
      </c>
      <c r="CD102" s="58">
        <v>0</v>
      </c>
      <c r="CE102" s="54">
        <f t="shared" si="143"/>
        <v>0</v>
      </c>
      <c r="CF102" s="58">
        <v>0</v>
      </c>
      <c r="CG102" s="54">
        <f t="shared" si="144"/>
        <v>0</v>
      </c>
      <c r="CH102" s="58"/>
      <c r="CI102" s="54">
        <f t="shared" si="145"/>
        <v>0</v>
      </c>
      <c r="CJ102" s="58">
        <v>0</v>
      </c>
      <c r="CK102" s="54">
        <f t="shared" si="146"/>
        <v>0</v>
      </c>
      <c r="CL102" s="58">
        <v>0</v>
      </c>
      <c r="CM102" s="54">
        <f t="shared" si="147"/>
        <v>0</v>
      </c>
      <c r="CN102" s="58">
        <v>0</v>
      </c>
      <c r="CO102" s="54">
        <f t="shared" si="148"/>
        <v>0</v>
      </c>
      <c r="CP102" s="58">
        <v>0</v>
      </c>
      <c r="CQ102" s="54">
        <f t="shared" si="149"/>
        <v>0</v>
      </c>
      <c r="CR102" s="58">
        <v>0</v>
      </c>
      <c r="CS102" s="54">
        <f t="shared" si="150"/>
        <v>0</v>
      </c>
      <c r="CT102" s="58"/>
      <c r="CU102" s="54">
        <f t="shared" si="151"/>
        <v>0</v>
      </c>
      <c r="CV102" s="58"/>
      <c r="CW102" s="54">
        <f t="shared" si="152"/>
        <v>0</v>
      </c>
      <c r="CX102" s="58">
        <v>0</v>
      </c>
      <c r="CY102" s="54">
        <f t="shared" si="153"/>
        <v>0</v>
      </c>
      <c r="CZ102" s="58">
        <v>0</v>
      </c>
      <c r="DA102" s="54">
        <f t="shared" si="154"/>
        <v>0</v>
      </c>
      <c r="DB102" s="58">
        <v>0</v>
      </c>
      <c r="DC102" s="54">
        <f t="shared" si="155"/>
        <v>0</v>
      </c>
      <c r="DD102" s="58">
        <v>0</v>
      </c>
      <c r="DE102" s="54">
        <f t="shared" si="156"/>
        <v>0</v>
      </c>
      <c r="DF102" s="58">
        <v>0</v>
      </c>
      <c r="DG102" s="54">
        <f t="shared" si="157"/>
        <v>0</v>
      </c>
      <c r="DH102" s="58">
        <v>0</v>
      </c>
      <c r="DI102" s="54">
        <f t="shared" si="158"/>
        <v>0</v>
      </c>
      <c r="DJ102" s="58">
        <v>0</v>
      </c>
      <c r="DK102" s="54">
        <f t="shared" si="159"/>
        <v>0</v>
      </c>
      <c r="DL102" s="58"/>
      <c r="DM102" s="54">
        <f t="shared" si="160"/>
        <v>0</v>
      </c>
      <c r="DN102" s="58"/>
      <c r="DO102" s="54">
        <f t="shared" si="161"/>
        <v>0</v>
      </c>
      <c r="DP102" s="58"/>
      <c r="DQ102" s="54">
        <f t="shared" si="162"/>
        <v>0</v>
      </c>
      <c r="DR102" s="58">
        <v>0</v>
      </c>
      <c r="DS102" s="54">
        <f t="shared" si="163"/>
        <v>0</v>
      </c>
      <c r="DT102" s="58">
        <v>0</v>
      </c>
      <c r="DU102" s="54">
        <f t="shared" si="164"/>
        <v>0</v>
      </c>
      <c r="DV102" s="66">
        <v>0</v>
      </c>
      <c r="DW102" s="54">
        <f t="shared" si="165"/>
        <v>0</v>
      </c>
      <c r="DX102" s="53"/>
      <c r="DY102" s="54">
        <f t="shared" si="166"/>
        <v>0</v>
      </c>
      <c r="DZ102" s="58"/>
      <c r="EA102" s="59">
        <f t="shared" si="167"/>
        <v>0</v>
      </c>
      <c r="EB102" s="58"/>
      <c r="EC102" s="54">
        <f t="shared" si="168"/>
        <v>0</v>
      </c>
      <c r="ED102" s="58"/>
      <c r="EE102" s="54">
        <f t="shared" si="169"/>
        <v>0</v>
      </c>
      <c r="EF102" s="58"/>
      <c r="EG102" s="54">
        <f t="shared" si="170"/>
        <v>0</v>
      </c>
      <c r="EH102" s="58"/>
      <c r="EI102" s="54">
        <f t="shared" si="171"/>
        <v>0</v>
      </c>
      <c r="EJ102" s="57"/>
      <c r="EK102" s="54">
        <f t="shared" ref="EK102:EK107" si="174">EJ102*E102*F102*H102*K102</f>
        <v>0</v>
      </c>
      <c r="EL102" s="60">
        <f t="shared" si="172"/>
        <v>139</v>
      </c>
      <c r="EM102" s="60">
        <f t="shared" si="172"/>
        <v>3972797.9199999995</v>
      </c>
      <c r="EN102" s="1">
        <f t="shared" si="173"/>
        <v>139</v>
      </c>
      <c r="EQ102" s="200"/>
      <c r="ER102" s="200"/>
      <c r="ES102" s="200"/>
      <c r="ET102" s="200"/>
      <c r="EU102" s="200"/>
      <c r="EV102" s="200"/>
      <c r="EW102" s="200"/>
      <c r="EX102" s="200"/>
      <c r="EY102" s="200"/>
      <c r="EZ102" s="200"/>
      <c r="FA102" s="200"/>
      <c r="FB102" s="200"/>
      <c r="FC102" s="200"/>
      <c r="FD102" s="200"/>
      <c r="FE102" s="200"/>
      <c r="FF102" s="200"/>
      <c r="FG102" s="200"/>
      <c r="FH102" s="200"/>
      <c r="FI102" s="200"/>
      <c r="FJ102" s="200"/>
      <c r="FK102" s="200"/>
      <c r="FL102" s="200"/>
      <c r="FM102" s="200"/>
      <c r="FN102" s="200"/>
      <c r="FO102" s="200"/>
      <c r="FP102" s="200"/>
      <c r="FQ102" s="200"/>
      <c r="FR102" s="200"/>
      <c r="FS102" s="200"/>
      <c r="FT102" s="200"/>
      <c r="FU102" s="200"/>
      <c r="FV102" s="200"/>
      <c r="FW102" s="200"/>
      <c r="FX102" s="200"/>
      <c r="FY102" s="200"/>
      <c r="FZ102" s="200"/>
      <c r="GA102" s="200"/>
      <c r="GB102" s="200"/>
      <c r="GC102" s="200"/>
      <c r="GD102" s="200"/>
      <c r="GE102" s="200"/>
      <c r="GF102" s="200"/>
      <c r="GG102" s="200"/>
      <c r="GH102" s="200"/>
      <c r="GI102" s="200"/>
      <c r="GJ102" s="200"/>
      <c r="GK102" s="200"/>
      <c r="GL102" s="200"/>
      <c r="GM102" s="200"/>
      <c r="GN102" s="200"/>
      <c r="GO102" s="200"/>
      <c r="GP102" s="200"/>
      <c r="GQ102" s="200"/>
      <c r="GR102" s="200"/>
      <c r="GS102" s="200"/>
      <c r="GT102" s="200"/>
      <c r="GU102" s="200"/>
      <c r="GV102" s="200"/>
      <c r="GW102" s="200"/>
      <c r="GX102" s="200"/>
      <c r="GY102" s="200"/>
      <c r="GZ102" s="200"/>
      <c r="HA102" s="200"/>
      <c r="HB102" s="200"/>
      <c r="HC102" s="200"/>
      <c r="HD102" s="200"/>
      <c r="HE102" s="200"/>
      <c r="HF102" s="200"/>
      <c r="HG102" s="200"/>
      <c r="HH102" s="200"/>
      <c r="HI102" s="200"/>
      <c r="HJ102" s="200"/>
      <c r="HK102" s="200"/>
      <c r="HL102" s="200"/>
      <c r="HM102" s="200"/>
      <c r="HN102" s="200"/>
      <c r="HO102" s="200"/>
      <c r="HP102" s="200"/>
      <c r="HQ102" s="200"/>
      <c r="HR102" s="200"/>
      <c r="HS102" s="200"/>
      <c r="HT102" s="200"/>
      <c r="HU102" s="200"/>
      <c r="HV102" s="200"/>
      <c r="HW102" s="200"/>
      <c r="HX102" s="200"/>
      <c r="HY102" s="200"/>
      <c r="HZ102" s="200"/>
      <c r="IA102" s="200"/>
      <c r="IB102" s="200"/>
      <c r="IC102" s="200"/>
      <c r="ID102" s="200"/>
      <c r="IE102" s="200"/>
      <c r="IF102" s="200"/>
      <c r="IG102" s="200"/>
      <c r="IH102" s="200"/>
      <c r="II102" s="200"/>
      <c r="IJ102" s="200"/>
      <c r="IK102" s="200"/>
      <c r="IL102" s="200"/>
      <c r="IM102" s="200"/>
      <c r="IN102" s="200"/>
      <c r="IO102" s="200"/>
      <c r="IP102" s="200"/>
      <c r="IQ102" s="200"/>
      <c r="IR102" s="200"/>
      <c r="IS102" s="200"/>
      <c r="IT102" s="200"/>
      <c r="IU102" s="200"/>
      <c r="IV102" s="200"/>
      <c r="IW102" s="200"/>
      <c r="IX102" s="200"/>
      <c r="IY102" s="200"/>
      <c r="IZ102" s="200"/>
      <c r="JA102" s="200"/>
      <c r="JB102" s="200"/>
      <c r="JC102" s="200"/>
      <c r="JD102" s="200"/>
      <c r="JE102" s="200"/>
    </row>
    <row r="103" spans="1:265" s="1" customFormat="1" ht="29.25" customHeight="1" x14ac:dyDescent="0.25">
      <c r="A103" s="44"/>
      <c r="B103" s="44">
        <v>70</v>
      </c>
      <c r="C103" s="46" t="s">
        <v>326</v>
      </c>
      <c r="D103" s="118" t="s">
        <v>327</v>
      </c>
      <c r="E103" s="48">
        <v>13520</v>
      </c>
      <c r="F103" s="49">
        <v>2.4</v>
      </c>
      <c r="G103" s="78"/>
      <c r="H103" s="48">
        <v>1</v>
      </c>
      <c r="I103" s="51"/>
      <c r="J103" s="119">
        <v>1.4</v>
      </c>
      <c r="K103" s="119">
        <v>1.68</v>
      </c>
      <c r="L103" s="119">
        <v>2.23</v>
      </c>
      <c r="M103" s="120">
        <v>2.57</v>
      </c>
      <c r="N103" s="58"/>
      <c r="O103" s="54">
        <f t="shared" si="109"/>
        <v>0</v>
      </c>
      <c r="P103" s="65"/>
      <c r="Q103" s="54">
        <f t="shared" si="110"/>
        <v>0</v>
      </c>
      <c r="R103" s="58">
        <v>300</v>
      </c>
      <c r="S103" s="54">
        <f t="shared" si="111"/>
        <v>13628160</v>
      </c>
      <c r="T103" s="58"/>
      <c r="U103" s="54">
        <f t="shared" si="112"/>
        <v>0</v>
      </c>
      <c r="V103" s="58"/>
      <c r="W103" s="53">
        <f t="shared" si="113"/>
        <v>0</v>
      </c>
      <c r="X103" s="58"/>
      <c r="Y103" s="54">
        <f t="shared" si="114"/>
        <v>0</v>
      </c>
      <c r="Z103" s="58"/>
      <c r="AA103" s="54">
        <f t="shared" si="115"/>
        <v>0</v>
      </c>
      <c r="AB103" s="58"/>
      <c r="AC103" s="54">
        <f t="shared" si="116"/>
        <v>0</v>
      </c>
      <c r="AD103" s="58"/>
      <c r="AE103" s="54">
        <f t="shared" si="117"/>
        <v>0</v>
      </c>
      <c r="AF103" s="58"/>
      <c r="AG103" s="54">
        <f t="shared" si="118"/>
        <v>0</v>
      </c>
      <c r="AH103" s="58"/>
      <c r="AI103" s="54">
        <f t="shared" si="119"/>
        <v>0</v>
      </c>
      <c r="AJ103" s="53"/>
      <c r="AK103" s="53">
        <f t="shared" si="120"/>
        <v>0</v>
      </c>
      <c r="AL103" s="58"/>
      <c r="AM103" s="54">
        <f t="shared" si="121"/>
        <v>0</v>
      </c>
      <c r="AN103" s="58"/>
      <c r="AO103" s="54">
        <f t="shared" si="122"/>
        <v>0</v>
      </c>
      <c r="AP103" s="58"/>
      <c r="AQ103" s="54">
        <f t="shared" si="123"/>
        <v>0</v>
      </c>
      <c r="AR103" s="58"/>
      <c r="AS103" s="54">
        <f t="shared" si="124"/>
        <v>0</v>
      </c>
      <c r="AT103" s="58"/>
      <c r="AU103" s="54">
        <f t="shared" si="125"/>
        <v>0</v>
      </c>
      <c r="AV103" s="58"/>
      <c r="AW103" s="54">
        <f t="shared" si="126"/>
        <v>0</v>
      </c>
      <c r="AX103" s="58"/>
      <c r="AY103" s="54">
        <f t="shared" si="127"/>
        <v>0</v>
      </c>
      <c r="AZ103" s="58"/>
      <c r="BA103" s="54">
        <f t="shared" si="128"/>
        <v>0</v>
      </c>
      <c r="BB103" s="58"/>
      <c r="BC103" s="54">
        <f t="shared" si="129"/>
        <v>0</v>
      </c>
      <c r="BD103" s="58"/>
      <c r="BE103" s="54">
        <f t="shared" si="130"/>
        <v>0</v>
      </c>
      <c r="BF103" s="58"/>
      <c r="BG103" s="54">
        <f t="shared" si="131"/>
        <v>0</v>
      </c>
      <c r="BH103" s="58"/>
      <c r="BI103" s="54">
        <f t="shared" si="132"/>
        <v>0</v>
      </c>
      <c r="BJ103" s="58"/>
      <c r="BK103" s="54">
        <f t="shared" si="133"/>
        <v>0</v>
      </c>
      <c r="BL103" s="58"/>
      <c r="BM103" s="54">
        <f t="shared" si="134"/>
        <v>0</v>
      </c>
      <c r="BN103" s="58"/>
      <c r="BO103" s="54">
        <f t="shared" si="135"/>
        <v>0</v>
      </c>
      <c r="BP103" s="58"/>
      <c r="BQ103" s="54">
        <f t="shared" si="136"/>
        <v>0</v>
      </c>
      <c r="BR103" s="58"/>
      <c r="BS103" s="54">
        <f t="shared" si="137"/>
        <v>0</v>
      </c>
      <c r="BT103" s="58"/>
      <c r="BU103" s="54">
        <f t="shared" si="138"/>
        <v>0</v>
      </c>
      <c r="BV103" s="58"/>
      <c r="BW103" s="54">
        <f t="shared" si="139"/>
        <v>0</v>
      </c>
      <c r="BX103" s="58"/>
      <c r="BY103" s="54">
        <f t="shared" si="140"/>
        <v>0</v>
      </c>
      <c r="BZ103" s="58"/>
      <c r="CA103" s="54">
        <f t="shared" si="141"/>
        <v>0</v>
      </c>
      <c r="CB103" s="58"/>
      <c r="CC103" s="54">
        <f t="shared" si="142"/>
        <v>0</v>
      </c>
      <c r="CD103" s="58"/>
      <c r="CE103" s="54">
        <f t="shared" si="143"/>
        <v>0</v>
      </c>
      <c r="CF103" s="58"/>
      <c r="CG103" s="54">
        <f t="shared" si="144"/>
        <v>0</v>
      </c>
      <c r="CH103" s="58"/>
      <c r="CI103" s="54">
        <f t="shared" si="145"/>
        <v>0</v>
      </c>
      <c r="CJ103" s="58"/>
      <c r="CK103" s="54">
        <f t="shared" si="146"/>
        <v>0</v>
      </c>
      <c r="CL103" s="58"/>
      <c r="CM103" s="54">
        <f t="shared" si="147"/>
        <v>0</v>
      </c>
      <c r="CN103" s="58"/>
      <c r="CO103" s="54">
        <f t="shared" si="148"/>
        <v>0</v>
      </c>
      <c r="CP103" s="58"/>
      <c r="CQ103" s="54">
        <f t="shared" si="149"/>
        <v>0</v>
      </c>
      <c r="CR103" s="58"/>
      <c r="CS103" s="54">
        <f t="shared" si="150"/>
        <v>0</v>
      </c>
      <c r="CT103" s="58"/>
      <c r="CU103" s="54">
        <f t="shared" si="151"/>
        <v>0</v>
      </c>
      <c r="CV103" s="58"/>
      <c r="CW103" s="54">
        <f t="shared" si="152"/>
        <v>0</v>
      </c>
      <c r="CX103" s="58"/>
      <c r="CY103" s="54">
        <f t="shared" si="153"/>
        <v>0</v>
      </c>
      <c r="CZ103" s="58"/>
      <c r="DA103" s="54">
        <f t="shared" si="154"/>
        <v>0</v>
      </c>
      <c r="DB103" s="58"/>
      <c r="DC103" s="54">
        <f t="shared" si="155"/>
        <v>0</v>
      </c>
      <c r="DD103" s="58"/>
      <c r="DE103" s="54">
        <f t="shared" si="156"/>
        <v>0</v>
      </c>
      <c r="DF103" s="58"/>
      <c r="DG103" s="54">
        <f t="shared" si="157"/>
        <v>0</v>
      </c>
      <c r="DH103" s="58"/>
      <c r="DI103" s="54">
        <f t="shared" si="158"/>
        <v>0</v>
      </c>
      <c r="DJ103" s="58"/>
      <c r="DK103" s="54">
        <f t="shared" si="159"/>
        <v>0</v>
      </c>
      <c r="DL103" s="58"/>
      <c r="DM103" s="54">
        <f t="shared" si="160"/>
        <v>0</v>
      </c>
      <c r="DN103" s="58"/>
      <c r="DO103" s="54">
        <f t="shared" si="161"/>
        <v>0</v>
      </c>
      <c r="DP103" s="58"/>
      <c r="DQ103" s="54">
        <f t="shared" si="162"/>
        <v>0</v>
      </c>
      <c r="DR103" s="58"/>
      <c r="DS103" s="54">
        <f t="shared" si="163"/>
        <v>0</v>
      </c>
      <c r="DT103" s="58"/>
      <c r="DU103" s="54">
        <f t="shared" si="164"/>
        <v>0</v>
      </c>
      <c r="DV103" s="66"/>
      <c r="DW103" s="54">
        <f t="shared" si="165"/>
        <v>0</v>
      </c>
      <c r="DX103" s="53"/>
      <c r="DY103" s="54">
        <f t="shared" si="166"/>
        <v>0</v>
      </c>
      <c r="DZ103" s="58"/>
      <c r="EA103" s="59">
        <f t="shared" si="167"/>
        <v>0</v>
      </c>
      <c r="EB103" s="58"/>
      <c r="EC103" s="54">
        <f t="shared" si="168"/>
        <v>0</v>
      </c>
      <c r="ED103" s="58"/>
      <c r="EE103" s="54">
        <f t="shared" si="169"/>
        <v>0</v>
      </c>
      <c r="EF103" s="58"/>
      <c r="EG103" s="54">
        <f t="shared" si="170"/>
        <v>0</v>
      </c>
      <c r="EH103" s="58"/>
      <c r="EI103" s="54">
        <f t="shared" si="171"/>
        <v>0</v>
      </c>
      <c r="EJ103" s="57"/>
      <c r="EK103" s="54">
        <f t="shared" si="174"/>
        <v>0</v>
      </c>
      <c r="EL103" s="60">
        <f t="shared" si="172"/>
        <v>300</v>
      </c>
      <c r="EM103" s="60">
        <f t="shared" si="172"/>
        <v>13628160</v>
      </c>
      <c r="EN103" s="1">
        <f t="shared" si="173"/>
        <v>300</v>
      </c>
      <c r="EQ103" s="5"/>
      <c r="ER103" s="5"/>
      <c r="ES103" s="5"/>
      <c r="ET103" s="5"/>
      <c r="EU103" s="5"/>
      <c r="EV103" s="5"/>
      <c r="EW103" s="5"/>
      <c r="EX103" s="5"/>
      <c r="EY103" s="5"/>
      <c r="EZ103" s="5"/>
      <c r="FA103" s="5"/>
      <c r="FB103" s="5"/>
      <c r="FC103" s="5"/>
      <c r="FD103" s="5"/>
      <c r="FE103" s="5"/>
      <c r="FF103" s="5"/>
      <c r="FG103" s="5"/>
      <c r="FH103" s="5"/>
      <c r="FI103" s="5"/>
      <c r="FJ103" s="5"/>
      <c r="FK103" s="5"/>
      <c r="FL103" s="5"/>
      <c r="FM103" s="5"/>
      <c r="FN103" s="5"/>
      <c r="FO103" s="5"/>
      <c r="FP103" s="5"/>
      <c r="FQ103" s="5"/>
      <c r="FR103" s="5"/>
      <c r="FS103" s="5"/>
      <c r="FT103" s="5"/>
      <c r="FU103" s="5"/>
      <c r="FV103" s="5"/>
      <c r="FW103" s="5"/>
      <c r="FX103" s="5"/>
      <c r="FY103" s="5"/>
      <c r="FZ103" s="5"/>
      <c r="GA103" s="5"/>
      <c r="GB103" s="5"/>
      <c r="GC103" s="5"/>
      <c r="GD103" s="5"/>
      <c r="GE103" s="5"/>
      <c r="GF103" s="5"/>
      <c r="GG103" s="5"/>
      <c r="GH103" s="5"/>
      <c r="GI103" s="5"/>
      <c r="GJ103" s="5"/>
      <c r="GK103" s="5"/>
      <c r="GL103" s="5"/>
      <c r="GM103" s="5"/>
      <c r="GN103" s="5"/>
      <c r="GO103" s="5"/>
      <c r="GP103" s="5"/>
      <c r="GQ103" s="5"/>
      <c r="GR103" s="5"/>
      <c r="GS103" s="5"/>
      <c r="GT103" s="5"/>
      <c r="GU103" s="5"/>
      <c r="GV103" s="5"/>
      <c r="GW103" s="5"/>
      <c r="GX103" s="5"/>
      <c r="GY103" s="5"/>
      <c r="GZ103" s="5"/>
      <c r="HA103" s="5"/>
      <c r="HB103" s="5"/>
      <c r="HC103" s="5"/>
      <c r="HD103" s="5"/>
      <c r="HE103" s="5"/>
      <c r="HF103" s="5"/>
      <c r="HG103" s="5"/>
      <c r="HH103" s="5"/>
      <c r="HI103" s="5"/>
      <c r="HJ103" s="5"/>
      <c r="HK103" s="5"/>
      <c r="HL103" s="5"/>
      <c r="HM103" s="5"/>
      <c r="HN103" s="5"/>
      <c r="HO103" s="5"/>
      <c r="HP103" s="5"/>
      <c r="HQ103" s="5"/>
      <c r="HR103" s="5"/>
      <c r="HS103" s="5"/>
      <c r="HT103" s="5"/>
      <c r="HU103" s="5"/>
      <c r="HV103" s="5"/>
      <c r="HW103" s="5"/>
      <c r="HX103" s="5"/>
      <c r="HY103" s="5"/>
      <c r="HZ103" s="5"/>
      <c r="IA103" s="5"/>
      <c r="IB103" s="5"/>
      <c r="IC103" s="5"/>
      <c r="ID103" s="5"/>
      <c r="IE103" s="5"/>
      <c r="IF103" s="5"/>
      <c r="IG103" s="5"/>
      <c r="IH103" s="5"/>
      <c r="II103" s="5"/>
      <c r="IJ103" s="5"/>
      <c r="IK103" s="5"/>
      <c r="IL103" s="5"/>
      <c r="IM103" s="5"/>
      <c r="IN103" s="5"/>
      <c r="IO103" s="5"/>
      <c r="IP103" s="5"/>
      <c r="IQ103" s="5"/>
      <c r="IR103" s="5"/>
      <c r="IS103" s="5"/>
      <c r="IT103" s="5"/>
      <c r="IU103" s="5"/>
      <c r="IV103" s="5"/>
      <c r="IW103" s="5"/>
      <c r="IX103" s="5"/>
      <c r="IY103" s="5"/>
      <c r="IZ103" s="5"/>
      <c r="JA103" s="5"/>
      <c r="JB103" s="5"/>
      <c r="JC103" s="5"/>
      <c r="JD103" s="5"/>
      <c r="JE103" s="5"/>
    </row>
    <row r="104" spans="1:265" s="1" customFormat="1" ht="60" x14ac:dyDescent="0.25">
      <c r="A104" s="44"/>
      <c r="B104" s="44">
        <v>71</v>
      </c>
      <c r="C104" s="46" t="s">
        <v>328</v>
      </c>
      <c r="D104" s="118" t="s">
        <v>329</v>
      </c>
      <c r="E104" s="48">
        <v>13520</v>
      </c>
      <c r="F104" s="49">
        <v>4.26</v>
      </c>
      <c r="G104" s="78"/>
      <c r="H104" s="48">
        <v>1</v>
      </c>
      <c r="I104" s="51"/>
      <c r="J104" s="119">
        <v>1.4</v>
      </c>
      <c r="K104" s="119">
        <v>1.68</v>
      </c>
      <c r="L104" s="119">
        <v>2.23</v>
      </c>
      <c r="M104" s="120">
        <v>2.57</v>
      </c>
      <c r="N104" s="58"/>
      <c r="O104" s="54">
        <f t="shared" si="109"/>
        <v>0</v>
      </c>
      <c r="P104" s="65"/>
      <c r="Q104" s="54">
        <f t="shared" si="110"/>
        <v>0</v>
      </c>
      <c r="R104" s="58">
        <v>200</v>
      </c>
      <c r="S104" s="54">
        <f t="shared" si="111"/>
        <v>16126655.999999998</v>
      </c>
      <c r="T104" s="58"/>
      <c r="U104" s="54">
        <f t="shared" si="112"/>
        <v>0</v>
      </c>
      <c r="V104" s="58"/>
      <c r="W104" s="53">
        <f t="shared" si="113"/>
        <v>0</v>
      </c>
      <c r="X104" s="58"/>
      <c r="Y104" s="54">
        <f t="shared" si="114"/>
        <v>0</v>
      </c>
      <c r="Z104" s="58"/>
      <c r="AA104" s="54">
        <f t="shared" si="115"/>
        <v>0</v>
      </c>
      <c r="AB104" s="58"/>
      <c r="AC104" s="54">
        <f t="shared" si="116"/>
        <v>0</v>
      </c>
      <c r="AD104" s="58"/>
      <c r="AE104" s="54">
        <f t="shared" si="117"/>
        <v>0</v>
      </c>
      <c r="AF104" s="58"/>
      <c r="AG104" s="54">
        <f t="shared" si="118"/>
        <v>0</v>
      </c>
      <c r="AH104" s="58"/>
      <c r="AI104" s="54">
        <f t="shared" si="119"/>
        <v>0</v>
      </c>
      <c r="AJ104" s="53"/>
      <c r="AK104" s="53">
        <f t="shared" si="120"/>
        <v>0</v>
      </c>
      <c r="AL104" s="58"/>
      <c r="AM104" s="54">
        <f t="shared" si="121"/>
        <v>0</v>
      </c>
      <c r="AN104" s="58"/>
      <c r="AO104" s="54">
        <f t="shared" si="122"/>
        <v>0</v>
      </c>
      <c r="AP104" s="58"/>
      <c r="AQ104" s="54">
        <f t="shared" si="123"/>
        <v>0</v>
      </c>
      <c r="AR104" s="58"/>
      <c r="AS104" s="54">
        <f t="shared" si="124"/>
        <v>0</v>
      </c>
      <c r="AT104" s="58"/>
      <c r="AU104" s="54">
        <f t="shared" si="125"/>
        <v>0</v>
      </c>
      <c r="AV104" s="58"/>
      <c r="AW104" s="54">
        <f t="shared" si="126"/>
        <v>0</v>
      </c>
      <c r="AX104" s="58"/>
      <c r="AY104" s="54">
        <f t="shared" si="127"/>
        <v>0</v>
      </c>
      <c r="AZ104" s="58"/>
      <c r="BA104" s="54">
        <f t="shared" si="128"/>
        <v>0</v>
      </c>
      <c r="BB104" s="58"/>
      <c r="BC104" s="54">
        <f t="shared" si="129"/>
        <v>0</v>
      </c>
      <c r="BD104" s="58"/>
      <c r="BE104" s="54">
        <f t="shared" si="130"/>
        <v>0</v>
      </c>
      <c r="BF104" s="58"/>
      <c r="BG104" s="54">
        <f t="shared" si="131"/>
        <v>0</v>
      </c>
      <c r="BH104" s="58"/>
      <c r="BI104" s="54">
        <f t="shared" si="132"/>
        <v>0</v>
      </c>
      <c r="BJ104" s="58"/>
      <c r="BK104" s="54">
        <f t="shared" si="133"/>
        <v>0</v>
      </c>
      <c r="BL104" s="58"/>
      <c r="BM104" s="54">
        <f t="shared" si="134"/>
        <v>0</v>
      </c>
      <c r="BN104" s="58"/>
      <c r="BO104" s="54">
        <f t="shared" si="135"/>
        <v>0</v>
      </c>
      <c r="BP104" s="58"/>
      <c r="BQ104" s="54">
        <f t="shared" si="136"/>
        <v>0</v>
      </c>
      <c r="BR104" s="58"/>
      <c r="BS104" s="54">
        <f t="shared" si="137"/>
        <v>0</v>
      </c>
      <c r="BT104" s="58"/>
      <c r="BU104" s="54">
        <f t="shared" si="138"/>
        <v>0</v>
      </c>
      <c r="BV104" s="58"/>
      <c r="BW104" s="54">
        <f t="shared" si="139"/>
        <v>0</v>
      </c>
      <c r="BX104" s="58"/>
      <c r="BY104" s="54">
        <f t="shared" si="140"/>
        <v>0</v>
      </c>
      <c r="BZ104" s="58"/>
      <c r="CA104" s="54">
        <f t="shared" si="141"/>
        <v>0</v>
      </c>
      <c r="CB104" s="58"/>
      <c r="CC104" s="54">
        <f t="shared" si="142"/>
        <v>0</v>
      </c>
      <c r="CD104" s="58"/>
      <c r="CE104" s="54">
        <f t="shared" si="143"/>
        <v>0</v>
      </c>
      <c r="CF104" s="58"/>
      <c r="CG104" s="54">
        <f t="shared" si="144"/>
        <v>0</v>
      </c>
      <c r="CH104" s="58"/>
      <c r="CI104" s="54">
        <f t="shared" si="145"/>
        <v>0</v>
      </c>
      <c r="CJ104" s="58"/>
      <c r="CK104" s="54">
        <f t="shared" si="146"/>
        <v>0</v>
      </c>
      <c r="CL104" s="58"/>
      <c r="CM104" s="54">
        <f t="shared" si="147"/>
        <v>0</v>
      </c>
      <c r="CN104" s="58"/>
      <c r="CO104" s="54">
        <f t="shared" si="148"/>
        <v>0</v>
      </c>
      <c r="CP104" s="58"/>
      <c r="CQ104" s="54">
        <f t="shared" si="149"/>
        <v>0</v>
      </c>
      <c r="CR104" s="58"/>
      <c r="CS104" s="54">
        <f t="shared" si="150"/>
        <v>0</v>
      </c>
      <c r="CT104" s="58"/>
      <c r="CU104" s="54">
        <f t="shared" si="151"/>
        <v>0</v>
      </c>
      <c r="CV104" s="58"/>
      <c r="CW104" s="54">
        <f t="shared" si="152"/>
        <v>0</v>
      </c>
      <c r="CX104" s="58"/>
      <c r="CY104" s="54">
        <f t="shared" si="153"/>
        <v>0</v>
      </c>
      <c r="CZ104" s="58"/>
      <c r="DA104" s="54">
        <f t="shared" si="154"/>
        <v>0</v>
      </c>
      <c r="DB104" s="58"/>
      <c r="DC104" s="54">
        <f t="shared" si="155"/>
        <v>0</v>
      </c>
      <c r="DD104" s="58"/>
      <c r="DE104" s="54">
        <f t="shared" si="156"/>
        <v>0</v>
      </c>
      <c r="DF104" s="58"/>
      <c r="DG104" s="54">
        <f t="shared" si="157"/>
        <v>0</v>
      </c>
      <c r="DH104" s="58"/>
      <c r="DI104" s="54">
        <f t="shared" si="158"/>
        <v>0</v>
      </c>
      <c r="DJ104" s="58"/>
      <c r="DK104" s="54">
        <f t="shared" si="159"/>
        <v>0</v>
      </c>
      <c r="DL104" s="58"/>
      <c r="DM104" s="54">
        <f t="shared" si="160"/>
        <v>0</v>
      </c>
      <c r="DN104" s="58"/>
      <c r="DO104" s="54">
        <f t="shared" si="161"/>
        <v>0</v>
      </c>
      <c r="DP104" s="58"/>
      <c r="DQ104" s="54">
        <f t="shared" si="162"/>
        <v>0</v>
      </c>
      <c r="DR104" s="58"/>
      <c r="DS104" s="54">
        <f t="shared" si="163"/>
        <v>0</v>
      </c>
      <c r="DT104" s="58"/>
      <c r="DU104" s="54">
        <f t="shared" si="164"/>
        <v>0</v>
      </c>
      <c r="DV104" s="66"/>
      <c r="DW104" s="54">
        <f t="shared" si="165"/>
        <v>0</v>
      </c>
      <c r="DX104" s="53"/>
      <c r="DY104" s="54">
        <f t="shared" si="166"/>
        <v>0</v>
      </c>
      <c r="DZ104" s="58"/>
      <c r="EA104" s="59">
        <f t="shared" si="167"/>
        <v>0</v>
      </c>
      <c r="EB104" s="58"/>
      <c r="EC104" s="54">
        <f t="shared" si="168"/>
        <v>0</v>
      </c>
      <c r="ED104" s="58"/>
      <c r="EE104" s="54">
        <f t="shared" si="169"/>
        <v>0</v>
      </c>
      <c r="EF104" s="58"/>
      <c r="EG104" s="54">
        <f t="shared" si="170"/>
        <v>0</v>
      </c>
      <c r="EH104" s="58"/>
      <c r="EI104" s="54">
        <f t="shared" si="171"/>
        <v>0</v>
      </c>
      <c r="EJ104" s="57"/>
      <c r="EK104" s="54">
        <f t="shared" si="174"/>
        <v>0</v>
      </c>
      <c r="EL104" s="60">
        <f t="shared" si="172"/>
        <v>200</v>
      </c>
      <c r="EM104" s="60">
        <f t="shared" si="172"/>
        <v>16126655.999999998</v>
      </c>
      <c r="EN104" s="1">
        <f t="shared" si="173"/>
        <v>200</v>
      </c>
      <c r="EQ104" s="5"/>
      <c r="ER104" s="5"/>
      <c r="ES104" s="5"/>
      <c r="ET104" s="5"/>
      <c r="EU104" s="5"/>
      <c r="EV104" s="5"/>
      <c r="EW104" s="5"/>
      <c r="EX104" s="5"/>
      <c r="EY104" s="5"/>
      <c r="EZ104" s="5"/>
      <c r="FA104" s="5"/>
      <c r="FB104" s="5"/>
      <c r="FC104" s="5"/>
      <c r="FD104" s="5"/>
      <c r="FE104" s="5"/>
      <c r="FF104" s="5"/>
      <c r="FG104" s="5"/>
      <c r="FH104" s="5"/>
      <c r="FI104" s="5"/>
      <c r="FJ104" s="5"/>
      <c r="FK104" s="5"/>
      <c r="FL104" s="5"/>
      <c r="FM104" s="5"/>
      <c r="FN104" s="5"/>
      <c r="FO104" s="5"/>
      <c r="FP104" s="5"/>
      <c r="FQ104" s="5"/>
      <c r="FR104" s="5"/>
      <c r="FS104" s="5"/>
      <c r="FT104" s="5"/>
      <c r="FU104" s="5"/>
      <c r="FV104" s="5"/>
      <c r="FW104" s="5"/>
      <c r="FX104" s="5"/>
      <c r="FY104" s="5"/>
      <c r="FZ104" s="5"/>
      <c r="GA104" s="5"/>
      <c r="GB104" s="5"/>
      <c r="GC104" s="5"/>
      <c r="GD104" s="5"/>
      <c r="GE104" s="5"/>
      <c r="GF104" s="5"/>
      <c r="GG104" s="5"/>
      <c r="GH104" s="5"/>
      <c r="GI104" s="5"/>
      <c r="GJ104" s="5"/>
      <c r="GK104" s="5"/>
      <c r="GL104" s="5"/>
      <c r="GM104" s="5"/>
      <c r="GN104" s="5"/>
      <c r="GO104" s="5"/>
      <c r="GP104" s="5"/>
      <c r="GQ104" s="5"/>
      <c r="GR104" s="5"/>
      <c r="GS104" s="5"/>
      <c r="GT104" s="5"/>
      <c r="GU104" s="5"/>
      <c r="GV104" s="5"/>
      <c r="GW104" s="5"/>
      <c r="GX104" s="5"/>
      <c r="GY104" s="5"/>
      <c r="GZ104" s="5"/>
      <c r="HA104" s="5"/>
      <c r="HB104" s="5"/>
      <c r="HC104" s="5"/>
      <c r="HD104" s="5"/>
      <c r="HE104" s="5"/>
      <c r="HF104" s="5"/>
      <c r="HG104" s="5"/>
      <c r="HH104" s="5"/>
      <c r="HI104" s="5"/>
      <c r="HJ104" s="5"/>
      <c r="HK104" s="5"/>
      <c r="HL104" s="5"/>
      <c r="HM104" s="5"/>
      <c r="HN104" s="5"/>
      <c r="HO104" s="5"/>
      <c r="HP104" s="5"/>
      <c r="HQ104" s="5"/>
      <c r="HR104" s="5"/>
      <c r="HS104" s="5"/>
      <c r="HT104" s="5"/>
      <c r="HU104" s="5"/>
      <c r="HV104" s="5"/>
      <c r="HW104" s="5"/>
      <c r="HX104" s="5"/>
      <c r="HY104" s="5"/>
      <c r="HZ104" s="5"/>
      <c r="IA104" s="5"/>
      <c r="IB104" s="5"/>
      <c r="IC104" s="5"/>
      <c r="ID104" s="5"/>
      <c r="IE104" s="5"/>
      <c r="IF104" s="5"/>
      <c r="IG104" s="5"/>
      <c r="IH104" s="5"/>
      <c r="II104" s="5"/>
      <c r="IJ104" s="5"/>
      <c r="IK104" s="5"/>
      <c r="IL104" s="5"/>
      <c r="IM104" s="5"/>
      <c r="IN104" s="5"/>
      <c r="IO104" s="5"/>
      <c r="IP104" s="5"/>
      <c r="IQ104" s="5"/>
      <c r="IR104" s="5"/>
      <c r="IS104" s="5"/>
      <c r="IT104" s="5"/>
      <c r="IU104" s="5"/>
      <c r="IV104" s="5"/>
      <c r="IW104" s="5"/>
      <c r="IX104" s="5"/>
      <c r="IY104" s="5"/>
      <c r="IZ104" s="5"/>
      <c r="JA104" s="5"/>
      <c r="JB104" s="5"/>
      <c r="JC104" s="5"/>
      <c r="JD104" s="5"/>
      <c r="JE104" s="5"/>
    </row>
    <row r="105" spans="1:265" s="1" customFormat="1" ht="60" x14ac:dyDescent="0.25">
      <c r="A105" s="44"/>
      <c r="B105" s="44">
        <v>72</v>
      </c>
      <c r="C105" s="46" t="s">
        <v>330</v>
      </c>
      <c r="D105" s="118" t="s">
        <v>331</v>
      </c>
      <c r="E105" s="48">
        <v>13520</v>
      </c>
      <c r="F105" s="49">
        <v>7.09</v>
      </c>
      <c r="G105" s="78"/>
      <c r="H105" s="48">
        <v>1</v>
      </c>
      <c r="I105" s="51"/>
      <c r="J105" s="119">
        <v>1.4</v>
      </c>
      <c r="K105" s="119">
        <v>1.68</v>
      </c>
      <c r="L105" s="119">
        <v>2.23</v>
      </c>
      <c r="M105" s="120">
        <v>2.57</v>
      </c>
      <c r="N105" s="58"/>
      <c r="O105" s="54">
        <f t="shared" si="109"/>
        <v>0</v>
      </c>
      <c r="P105" s="65"/>
      <c r="Q105" s="54">
        <f t="shared" si="110"/>
        <v>0</v>
      </c>
      <c r="R105" s="58">
        <v>60</v>
      </c>
      <c r="S105" s="54">
        <f t="shared" si="111"/>
        <v>8051971.1999999993</v>
      </c>
      <c r="T105" s="58"/>
      <c r="U105" s="54">
        <f t="shared" si="112"/>
        <v>0</v>
      </c>
      <c r="V105" s="58"/>
      <c r="W105" s="53">
        <f t="shared" si="113"/>
        <v>0</v>
      </c>
      <c r="X105" s="58"/>
      <c r="Y105" s="54">
        <f t="shared" si="114"/>
        <v>0</v>
      </c>
      <c r="Z105" s="58"/>
      <c r="AA105" s="54">
        <f t="shared" si="115"/>
        <v>0</v>
      </c>
      <c r="AB105" s="58"/>
      <c r="AC105" s="54">
        <f t="shared" si="116"/>
        <v>0</v>
      </c>
      <c r="AD105" s="58"/>
      <c r="AE105" s="54">
        <f t="shared" si="117"/>
        <v>0</v>
      </c>
      <c r="AF105" s="58"/>
      <c r="AG105" s="54">
        <f t="shared" si="118"/>
        <v>0</v>
      </c>
      <c r="AH105" s="58"/>
      <c r="AI105" s="54">
        <f t="shared" si="119"/>
        <v>0</v>
      </c>
      <c r="AJ105" s="53"/>
      <c r="AK105" s="53">
        <f t="shared" si="120"/>
        <v>0</v>
      </c>
      <c r="AL105" s="58"/>
      <c r="AM105" s="54">
        <f t="shared" si="121"/>
        <v>0</v>
      </c>
      <c r="AN105" s="58"/>
      <c r="AO105" s="54">
        <f t="shared" si="122"/>
        <v>0</v>
      </c>
      <c r="AP105" s="58"/>
      <c r="AQ105" s="54">
        <f t="shared" si="123"/>
        <v>0</v>
      </c>
      <c r="AR105" s="58"/>
      <c r="AS105" s="54">
        <f t="shared" si="124"/>
        <v>0</v>
      </c>
      <c r="AT105" s="58"/>
      <c r="AU105" s="54">
        <f t="shared" si="125"/>
        <v>0</v>
      </c>
      <c r="AV105" s="58"/>
      <c r="AW105" s="54">
        <f t="shared" si="126"/>
        <v>0</v>
      </c>
      <c r="AX105" s="58"/>
      <c r="AY105" s="54">
        <f t="shared" si="127"/>
        <v>0</v>
      </c>
      <c r="AZ105" s="58"/>
      <c r="BA105" s="54">
        <f t="shared" si="128"/>
        <v>0</v>
      </c>
      <c r="BB105" s="58"/>
      <c r="BC105" s="54">
        <f t="shared" si="129"/>
        <v>0</v>
      </c>
      <c r="BD105" s="58"/>
      <c r="BE105" s="54">
        <f t="shared" si="130"/>
        <v>0</v>
      </c>
      <c r="BF105" s="58"/>
      <c r="BG105" s="54">
        <f t="shared" si="131"/>
        <v>0</v>
      </c>
      <c r="BH105" s="58"/>
      <c r="BI105" s="54">
        <f t="shared" si="132"/>
        <v>0</v>
      </c>
      <c r="BJ105" s="58"/>
      <c r="BK105" s="54">
        <f t="shared" si="133"/>
        <v>0</v>
      </c>
      <c r="BL105" s="58"/>
      <c r="BM105" s="54">
        <f t="shared" si="134"/>
        <v>0</v>
      </c>
      <c r="BN105" s="58"/>
      <c r="BO105" s="54">
        <f t="shared" si="135"/>
        <v>0</v>
      </c>
      <c r="BP105" s="58"/>
      <c r="BQ105" s="54">
        <f t="shared" si="136"/>
        <v>0</v>
      </c>
      <c r="BR105" s="58"/>
      <c r="BS105" s="54">
        <f t="shared" si="137"/>
        <v>0</v>
      </c>
      <c r="BT105" s="58"/>
      <c r="BU105" s="54">
        <f t="shared" si="138"/>
        <v>0</v>
      </c>
      <c r="BV105" s="58"/>
      <c r="BW105" s="54">
        <f t="shared" si="139"/>
        <v>0</v>
      </c>
      <c r="BX105" s="58"/>
      <c r="BY105" s="54">
        <f t="shared" si="140"/>
        <v>0</v>
      </c>
      <c r="BZ105" s="58"/>
      <c r="CA105" s="54">
        <f t="shared" si="141"/>
        <v>0</v>
      </c>
      <c r="CB105" s="58"/>
      <c r="CC105" s="54">
        <f t="shared" si="142"/>
        <v>0</v>
      </c>
      <c r="CD105" s="58"/>
      <c r="CE105" s="54">
        <f t="shared" si="143"/>
        <v>0</v>
      </c>
      <c r="CF105" s="58"/>
      <c r="CG105" s="54">
        <f t="shared" si="144"/>
        <v>0</v>
      </c>
      <c r="CH105" s="58"/>
      <c r="CI105" s="54">
        <f t="shared" si="145"/>
        <v>0</v>
      </c>
      <c r="CJ105" s="58"/>
      <c r="CK105" s="54">
        <f t="shared" si="146"/>
        <v>0</v>
      </c>
      <c r="CL105" s="58"/>
      <c r="CM105" s="54">
        <f t="shared" si="147"/>
        <v>0</v>
      </c>
      <c r="CN105" s="58"/>
      <c r="CO105" s="54">
        <f t="shared" si="148"/>
        <v>0</v>
      </c>
      <c r="CP105" s="58"/>
      <c r="CQ105" s="54">
        <f t="shared" si="149"/>
        <v>0</v>
      </c>
      <c r="CR105" s="58"/>
      <c r="CS105" s="54">
        <f t="shared" si="150"/>
        <v>0</v>
      </c>
      <c r="CT105" s="58"/>
      <c r="CU105" s="54">
        <f t="shared" si="151"/>
        <v>0</v>
      </c>
      <c r="CV105" s="58"/>
      <c r="CW105" s="54">
        <f t="shared" si="152"/>
        <v>0</v>
      </c>
      <c r="CX105" s="58"/>
      <c r="CY105" s="54">
        <f t="shared" si="153"/>
        <v>0</v>
      </c>
      <c r="CZ105" s="58"/>
      <c r="DA105" s="54">
        <f t="shared" si="154"/>
        <v>0</v>
      </c>
      <c r="DB105" s="58"/>
      <c r="DC105" s="54">
        <f t="shared" si="155"/>
        <v>0</v>
      </c>
      <c r="DD105" s="58"/>
      <c r="DE105" s="54">
        <f t="shared" si="156"/>
        <v>0</v>
      </c>
      <c r="DF105" s="58"/>
      <c r="DG105" s="54">
        <f t="shared" si="157"/>
        <v>0</v>
      </c>
      <c r="DH105" s="58"/>
      <c r="DI105" s="54">
        <f t="shared" si="158"/>
        <v>0</v>
      </c>
      <c r="DJ105" s="58"/>
      <c r="DK105" s="54">
        <f t="shared" si="159"/>
        <v>0</v>
      </c>
      <c r="DL105" s="58"/>
      <c r="DM105" s="54">
        <f t="shared" si="160"/>
        <v>0</v>
      </c>
      <c r="DN105" s="58"/>
      <c r="DO105" s="54">
        <f t="shared" si="161"/>
        <v>0</v>
      </c>
      <c r="DP105" s="58"/>
      <c r="DQ105" s="54">
        <f t="shared" si="162"/>
        <v>0</v>
      </c>
      <c r="DR105" s="58"/>
      <c r="DS105" s="54">
        <f t="shared" si="163"/>
        <v>0</v>
      </c>
      <c r="DT105" s="58"/>
      <c r="DU105" s="54">
        <f t="shared" si="164"/>
        <v>0</v>
      </c>
      <c r="DV105" s="66"/>
      <c r="DW105" s="54">
        <f t="shared" si="165"/>
        <v>0</v>
      </c>
      <c r="DX105" s="53"/>
      <c r="DY105" s="54">
        <f t="shared" si="166"/>
        <v>0</v>
      </c>
      <c r="DZ105" s="58"/>
      <c r="EA105" s="59">
        <f t="shared" si="167"/>
        <v>0</v>
      </c>
      <c r="EB105" s="58"/>
      <c r="EC105" s="54">
        <f t="shared" si="168"/>
        <v>0</v>
      </c>
      <c r="ED105" s="58"/>
      <c r="EE105" s="54">
        <f t="shared" si="169"/>
        <v>0</v>
      </c>
      <c r="EF105" s="58"/>
      <c r="EG105" s="54">
        <f t="shared" si="170"/>
        <v>0</v>
      </c>
      <c r="EH105" s="58"/>
      <c r="EI105" s="54">
        <f t="shared" si="171"/>
        <v>0</v>
      </c>
      <c r="EJ105" s="57"/>
      <c r="EK105" s="54">
        <f t="shared" si="174"/>
        <v>0</v>
      </c>
      <c r="EL105" s="60">
        <f t="shared" si="172"/>
        <v>60</v>
      </c>
      <c r="EM105" s="60">
        <f t="shared" si="172"/>
        <v>8051971.1999999993</v>
      </c>
      <c r="EN105" s="1">
        <f t="shared" si="173"/>
        <v>60</v>
      </c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 s="5"/>
      <c r="HK105" s="5"/>
      <c r="HL105" s="5"/>
      <c r="HM105" s="5"/>
      <c r="HN105" s="5"/>
      <c r="HO105" s="5"/>
      <c r="HP105" s="5"/>
      <c r="HQ105" s="5"/>
      <c r="HR105" s="5"/>
      <c r="HS105" s="5"/>
      <c r="HT105" s="5"/>
      <c r="HU105" s="5"/>
      <c r="HV105" s="5"/>
      <c r="HW105" s="5"/>
      <c r="HX105" s="5"/>
      <c r="HY105" s="5"/>
      <c r="HZ105" s="5"/>
      <c r="IA105" s="5"/>
      <c r="IB105" s="5"/>
      <c r="IC105" s="5"/>
      <c r="ID105" s="5"/>
      <c r="IE105" s="5"/>
      <c r="IF105" s="5"/>
      <c r="IG105" s="5"/>
      <c r="IH105" s="5"/>
      <c r="II105" s="5"/>
      <c r="IJ105" s="5"/>
      <c r="IK105" s="5"/>
      <c r="IL105" s="5"/>
      <c r="IM105" s="5"/>
      <c r="IN105" s="5"/>
      <c r="IO105" s="5"/>
      <c r="IP105" s="5"/>
      <c r="IQ105" s="5"/>
      <c r="IR105" s="5"/>
      <c r="IS105" s="5"/>
      <c r="IT105" s="5"/>
      <c r="IU105" s="5"/>
      <c r="IV105" s="5"/>
      <c r="IW105" s="5"/>
      <c r="IX105" s="5"/>
      <c r="IY105" s="5"/>
      <c r="IZ105" s="5"/>
      <c r="JA105" s="5"/>
      <c r="JB105" s="5"/>
      <c r="JC105" s="5"/>
      <c r="JD105" s="5"/>
      <c r="JE105" s="5"/>
    </row>
    <row r="106" spans="1:265" s="1" customFormat="1" ht="60" x14ac:dyDescent="0.25">
      <c r="A106" s="44"/>
      <c r="B106" s="44">
        <v>73</v>
      </c>
      <c r="C106" s="46" t="s">
        <v>332</v>
      </c>
      <c r="D106" s="118" t="s">
        <v>333</v>
      </c>
      <c r="E106" s="48">
        <v>13520</v>
      </c>
      <c r="F106" s="49">
        <v>9.4600000000000009</v>
      </c>
      <c r="G106" s="78"/>
      <c r="H106" s="48">
        <v>1</v>
      </c>
      <c r="I106" s="51"/>
      <c r="J106" s="119">
        <v>1.4</v>
      </c>
      <c r="K106" s="119">
        <v>1.68</v>
      </c>
      <c r="L106" s="119">
        <v>2.23</v>
      </c>
      <c r="M106" s="120">
        <v>2.57</v>
      </c>
      <c r="N106" s="58"/>
      <c r="O106" s="54">
        <f t="shared" si="109"/>
        <v>0</v>
      </c>
      <c r="P106" s="65"/>
      <c r="Q106" s="54">
        <f t="shared" si="110"/>
        <v>0</v>
      </c>
      <c r="R106" s="58">
        <v>17</v>
      </c>
      <c r="S106" s="54">
        <f t="shared" si="111"/>
        <v>3044000.9600000004</v>
      </c>
      <c r="T106" s="58"/>
      <c r="U106" s="54">
        <f t="shared" si="112"/>
        <v>0</v>
      </c>
      <c r="V106" s="58"/>
      <c r="W106" s="53">
        <f t="shared" si="113"/>
        <v>0</v>
      </c>
      <c r="X106" s="58"/>
      <c r="Y106" s="54">
        <f t="shared" si="114"/>
        <v>0</v>
      </c>
      <c r="Z106" s="58"/>
      <c r="AA106" s="54">
        <f t="shared" si="115"/>
        <v>0</v>
      </c>
      <c r="AB106" s="58"/>
      <c r="AC106" s="54">
        <f t="shared" si="116"/>
        <v>0</v>
      </c>
      <c r="AD106" s="58"/>
      <c r="AE106" s="54">
        <f t="shared" si="117"/>
        <v>0</v>
      </c>
      <c r="AF106" s="58"/>
      <c r="AG106" s="54">
        <f t="shared" si="118"/>
        <v>0</v>
      </c>
      <c r="AH106" s="58"/>
      <c r="AI106" s="54">
        <f t="shared" si="119"/>
        <v>0</v>
      </c>
      <c r="AJ106" s="53"/>
      <c r="AK106" s="53">
        <f t="shared" si="120"/>
        <v>0</v>
      </c>
      <c r="AL106" s="58"/>
      <c r="AM106" s="54">
        <f t="shared" si="121"/>
        <v>0</v>
      </c>
      <c r="AN106" s="87"/>
      <c r="AO106" s="54">
        <f t="shared" si="122"/>
        <v>0</v>
      </c>
      <c r="AP106" s="58"/>
      <c r="AQ106" s="54">
        <f t="shared" si="123"/>
        <v>0</v>
      </c>
      <c r="AR106" s="58"/>
      <c r="AS106" s="54">
        <f t="shared" si="124"/>
        <v>0</v>
      </c>
      <c r="AT106" s="58"/>
      <c r="AU106" s="54">
        <f t="shared" si="125"/>
        <v>0</v>
      </c>
      <c r="AV106" s="58"/>
      <c r="AW106" s="54">
        <f t="shared" si="126"/>
        <v>0</v>
      </c>
      <c r="AX106" s="58"/>
      <c r="AY106" s="54">
        <f t="shared" si="127"/>
        <v>0</v>
      </c>
      <c r="AZ106" s="58"/>
      <c r="BA106" s="54">
        <f t="shared" si="128"/>
        <v>0</v>
      </c>
      <c r="BB106" s="58"/>
      <c r="BC106" s="54">
        <f t="shared" si="129"/>
        <v>0</v>
      </c>
      <c r="BD106" s="58"/>
      <c r="BE106" s="54">
        <f t="shared" si="130"/>
        <v>0</v>
      </c>
      <c r="BF106" s="58"/>
      <c r="BG106" s="54">
        <f t="shared" si="131"/>
        <v>0</v>
      </c>
      <c r="BH106" s="58"/>
      <c r="BI106" s="54">
        <f t="shared" si="132"/>
        <v>0</v>
      </c>
      <c r="BJ106" s="58"/>
      <c r="BK106" s="54">
        <f t="shared" si="133"/>
        <v>0</v>
      </c>
      <c r="BL106" s="58"/>
      <c r="BM106" s="54">
        <f t="shared" si="134"/>
        <v>0</v>
      </c>
      <c r="BN106" s="58"/>
      <c r="BO106" s="54">
        <f t="shared" si="135"/>
        <v>0</v>
      </c>
      <c r="BP106" s="58"/>
      <c r="BQ106" s="54">
        <f t="shared" si="136"/>
        <v>0</v>
      </c>
      <c r="BR106" s="58"/>
      <c r="BS106" s="54">
        <f t="shared" si="137"/>
        <v>0</v>
      </c>
      <c r="BT106" s="58"/>
      <c r="BU106" s="54">
        <f t="shared" si="138"/>
        <v>0</v>
      </c>
      <c r="BV106" s="58"/>
      <c r="BW106" s="54">
        <f t="shared" si="139"/>
        <v>0</v>
      </c>
      <c r="BX106" s="58"/>
      <c r="BY106" s="54">
        <f t="shared" si="140"/>
        <v>0</v>
      </c>
      <c r="BZ106" s="58"/>
      <c r="CA106" s="54">
        <f t="shared" si="141"/>
        <v>0</v>
      </c>
      <c r="CB106" s="58"/>
      <c r="CC106" s="54">
        <f t="shared" si="142"/>
        <v>0</v>
      </c>
      <c r="CD106" s="58"/>
      <c r="CE106" s="54">
        <f t="shared" si="143"/>
        <v>0</v>
      </c>
      <c r="CF106" s="58"/>
      <c r="CG106" s="54">
        <f t="shared" si="144"/>
        <v>0</v>
      </c>
      <c r="CH106" s="58"/>
      <c r="CI106" s="54">
        <f t="shared" si="145"/>
        <v>0</v>
      </c>
      <c r="CJ106" s="58"/>
      <c r="CK106" s="54">
        <f t="shared" si="146"/>
        <v>0</v>
      </c>
      <c r="CL106" s="58"/>
      <c r="CM106" s="54">
        <f t="shared" si="147"/>
        <v>0</v>
      </c>
      <c r="CN106" s="58"/>
      <c r="CO106" s="54">
        <f t="shared" si="148"/>
        <v>0</v>
      </c>
      <c r="CP106" s="58"/>
      <c r="CQ106" s="54">
        <f t="shared" si="149"/>
        <v>0</v>
      </c>
      <c r="CR106" s="58"/>
      <c r="CS106" s="54">
        <f t="shared" si="150"/>
        <v>0</v>
      </c>
      <c r="CT106" s="58"/>
      <c r="CU106" s="54">
        <f t="shared" si="151"/>
        <v>0</v>
      </c>
      <c r="CV106" s="58"/>
      <c r="CW106" s="54">
        <f t="shared" si="152"/>
        <v>0</v>
      </c>
      <c r="CX106" s="58"/>
      <c r="CY106" s="54">
        <f t="shared" si="153"/>
        <v>0</v>
      </c>
      <c r="CZ106" s="58"/>
      <c r="DA106" s="54">
        <f t="shared" si="154"/>
        <v>0</v>
      </c>
      <c r="DB106" s="58"/>
      <c r="DC106" s="54">
        <f t="shared" si="155"/>
        <v>0</v>
      </c>
      <c r="DD106" s="58"/>
      <c r="DE106" s="54">
        <f t="shared" si="156"/>
        <v>0</v>
      </c>
      <c r="DF106" s="58"/>
      <c r="DG106" s="54">
        <f t="shared" si="157"/>
        <v>0</v>
      </c>
      <c r="DH106" s="58"/>
      <c r="DI106" s="54">
        <f t="shared" si="158"/>
        <v>0</v>
      </c>
      <c r="DJ106" s="58"/>
      <c r="DK106" s="54">
        <f t="shared" si="159"/>
        <v>0</v>
      </c>
      <c r="DL106" s="58"/>
      <c r="DM106" s="54">
        <f t="shared" si="160"/>
        <v>0</v>
      </c>
      <c r="DN106" s="58"/>
      <c r="DO106" s="54">
        <f t="shared" si="161"/>
        <v>0</v>
      </c>
      <c r="DP106" s="58"/>
      <c r="DQ106" s="54">
        <f t="shared" si="162"/>
        <v>0</v>
      </c>
      <c r="DR106" s="58"/>
      <c r="DS106" s="54">
        <f t="shared" si="163"/>
        <v>0</v>
      </c>
      <c r="DT106" s="58"/>
      <c r="DU106" s="54">
        <f t="shared" si="164"/>
        <v>0</v>
      </c>
      <c r="DV106" s="66"/>
      <c r="DW106" s="54">
        <f t="shared" si="165"/>
        <v>0</v>
      </c>
      <c r="DX106" s="68"/>
      <c r="DY106" s="54">
        <f t="shared" si="166"/>
        <v>0</v>
      </c>
      <c r="DZ106" s="58"/>
      <c r="EA106" s="59">
        <f t="shared" si="167"/>
        <v>0</v>
      </c>
      <c r="EB106" s="58"/>
      <c r="EC106" s="54">
        <f t="shared" si="168"/>
        <v>0</v>
      </c>
      <c r="ED106" s="58"/>
      <c r="EE106" s="54">
        <f t="shared" si="169"/>
        <v>0</v>
      </c>
      <c r="EF106" s="58"/>
      <c r="EG106" s="54">
        <f t="shared" si="170"/>
        <v>0</v>
      </c>
      <c r="EH106" s="58"/>
      <c r="EI106" s="54">
        <f t="shared" si="171"/>
        <v>0</v>
      </c>
      <c r="EJ106" s="57"/>
      <c r="EK106" s="54">
        <f t="shared" si="174"/>
        <v>0</v>
      </c>
      <c r="EL106" s="60">
        <f t="shared" si="172"/>
        <v>17</v>
      </c>
      <c r="EM106" s="60">
        <f t="shared" si="172"/>
        <v>3044000.9600000004</v>
      </c>
      <c r="EN106" s="1">
        <f t="shared" si="173"/>
        <v>17</v>
      </c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  <c r="IP106" s="5"/>
      <c r="IQ106" s="5"/>
      <c r="IR106" s="5"/>
      <c r="IS106" s="5"/>
      <c r="IT106" s="5"/>
      <c r="IU106" s="5"/>
      <c r="IV106" s="5"/>
      <c r="IW106" s="5"/>
      <c r="IX106" s="5"/>
      <c r="IY106" s="5"/>
      <c r="IZ106" s="5"/>
      <c r="JA106" s="5"/>
      <c r="JB106" s="5"/>
      <c r="JC106" s="5"/>
      <c r="JD106" s="5"/>
      <c r="JE106" s="5"/>
    </row>
    <row r="107" spans="1:265" s="1" customFormat="1" ht="60" x14ac:dyDescent="0.25">
      <c r="A107" s="44"/>
      <c r="B107" s="44">
        <v>74</v>
      </c>
      <c r="C107" s="46" t="s">
        <v>334</v>
      </c>
      <c r="D107" s="118" t="s">
        <v>335</v>
      </c>
      <c r="E107" s="48">
        <v>13520</v>
      </c>
      <c r="F107" s="49">
        <v>14.57</v>
      </c>
      <c r="G107" s="78"/>
      <c r="H107" s="48">
        <v>1</v>
      </c>
      <c r="I107" s="51"/>
      <c r="J107" s="119">
        <v>1.4</v>
      </c>
      <c r="K107" s="119">
        <v>1.68</v>
      </c>
      <c r="L107" s="119">
        <v>2.23</v>
      </c>
      <c r="M107" s="120">
        <v>2.57</v>
      </c>
      <c r="N107" s="58"/>
      <c r="O107" s="54">
        <f t="shared" si="109"/>
        <v>0</v>
      </c>
      <c r="P107" s="65"/>
      <c r="Q107" s="54">
        <f t="shared" si="110"/>
        <v>0</v>
      </c>
      <c r="R107" s="58">
        <v>3</v>
      </c>
      <c r="S107" s="54">
        <f t="shared" si="111"/>
        <v>827342.87999999989</v>
      </c>
      <c r="T107" s="58"/>
      <c r="U107" s="54">
        <f t="shared" si="112"/>
        <v>0</v>
      </c>
      <c r="V107" s="58"/>
      <c r="W107" s="53">
        <f t="shared" si="113"/>
        <v>0</v>
      </c>
      <c r="X107" s="58"/>
      <c r="Y107" s="54">
        <f t="shared" si="114"/>
        <v>0</v>
      </c>
      <c r="Z107" s="58"/>
      <c r="AA107" s="54">
        <f t="shared" si="115"/>
        <v>0</v>
      </c>
      <c r="AB107" s="58"/>
      <c r="AC107" s="54">
        <f t="shared" si="116"/>
        <v>0</v>
      </c>
      <c r="AD107" s="58"/>
      <c r="AE107" s="54">
        <f t="shared" si="117"/>
        <v>0</v>
      </c>
      <c r="AF107" s="58"/>
      <c r="AG107" s="54">
        <f t="shared" si="118"/>
        <v>0</v>
      </c>
      <c r="AH107" s="58"/>
      <c r="AI107" s="54">
        <f t="shared" si="119"/>
        <v>0</v>
      </c>
      <c r="AJ107" s="53"/>
      <c r="AK107" s="53">
        <f t="shared" si="120"/>
        <v>0</v>
      </c>
      <c r="AL107" s="58"/>
      <c r="AM107" s="54">
        <f t="shared" si="121"/>
        <v>0</v>
      </c>
      <c r="AN107" s="58"/>
      <c r="AO107" s="54">
        <f t="shared" si="122"/>
        <v>0</v>
      </c>
      <c r="AP107" s="58"/>
      <c r="AQ107" s="54">
        <f t="shared" si="123"/>
        <v>0</v>
      </c>
      <c r="AR107" s="58"/>
      <c r="AS107" s="54">
        <f t="shared" si="124"/>
        <v>0</v>
      </c>
      <c r="AT107" s="58"/>
      <c r="AU107" s="54">
        <f t="shared" si="125"/>
        <v>0</v>
      </c>
      <c r="AV107" s="58"/>
      <c r="AW107" s="54">
        <f t="shared" si="126"/>
        <v>0</v>
      </c>
      <c r="AX107" s="58"/>
      <c r="AY107" s="54">
        <f t="shared" si="127"/>
        <v>0</v>
      </c>
      <c r="AZ107" s="58"/>
      <c r="BA107" s="54">
        <f t="shared" si="128"/>
        <v>0</v>
      </c>
      <c r="BB107" s="58"/>
      <c r="BC107" s="54">
        <f t="shared" si="129"/>
        <v>0</v>
      </c>
      <c r="BD107" s="58"/>
      <c r="BE107" s="54">
        <f t="shared" si="130"/>
        <v>0</v>
      </c>
      <c r="BF107" s="58"/>
      <c r="BG107" s="54">
        <f t="shared" si="131"/>
        <v>0</v>
      </c>
      <c r="BH107" s="58"/>
      <c r="BI107" s="54">
        <f t="shared" si="132"/>
        <v>0</v>
      </c>
      <c r="BJ107" s="58"/>
      <c r="BK107" s="54">
        <f t="shared" si="133"/>
        <v>0</v>
      </c>
      <c r="BL107" s="58"/>
      <c r="BM107" s="54">
        <f t="shared" si="134"/>
        <v>0</v>
      </c>
      <c r="BN107" s="58"/>
      <c r="BO107" s="54">
        <f t="shared" si="135"/>
        <v>0</v>
      </c>
      <c r="BP107" s="58"/>
      <c r="BQ107" s="54">
        <f t="shared" si="136"/>
        <v>0</v>
      </c>
      <c r="BR107" s="58"/>
      <c r="BS107" s="54">
        <f t="shared" si="137"/>
        <v>0</v>
      </c>
      <c r="BT107" s="58"/>
      <c r="BU107" s="54">
        <f t="shared" si="138"/>
        <v>0</v>
      </c>
      <c r="BV107" s="58"/>
      <c r="BW107" s="54">
        <f t="shared" si="139"/>
        <v>0</v>
      </c>
      <c r="BX107" s="58"/>
      <c r="BY107" s="54">
        <f t="shared" si="140"/>
        <v>0</v>
      </c>
      <c r="BZ107" s="58"/>
      <c r="CA107" s="54">
        <f t="shared" si="141"/>
        <v>0</v>
      </c>
      <c r="CB107" s="58"/>
      <c r="CC107" s="54">
        <f t="shared" si="142"/>
        <v>0</v>
      </c>
      <c r="CD107" s="58"/>
      <c r="CE107" s="54">
        <f t="shared" si="143"/>
        <v>0</v>
      </c>
      <c r="CF107" s="58"/>
      <c r="CG107" s="54">
        <f t="shared" si="144"/>
        <v>0</v>
      </c>
      <c r="CH107" s="58"/>
      <c r="CI107" s="54">
        <f t="shared" si="145"/>
        <v>0</v>
      </c>
      <c r="CJ107" s="58"/>
      <c r="CK107" s="54">
        <f t="shared" si="146"/>
        <v>0</v>
      </c>
      <c r="CL107" s="58"/>
      <c r="CM107" s="54">
        <f t="shared" si="147"/>
        <v>0</v>
      </c>
      <c r="CN107" s="58"/>
      <c r="CO107" s="54">
        <f t="shared" si="148"/>
        <v>0</v>
      </c>
      <c r="CP107" s="58"/>
      <c r="CQ107" s="54">
        <f t="shared" si="149"/>
        <v>0</v>
      </c>
      <c r="CR107" s="58"/>
      <c r="CS107" s="54">
        <f t="shared" si="150"/>
        <v>0</v>
      </c>
      <c r="CT107" s="58"/>
      <c r="CU107" s="54">
        <f t="shared" si="151"/>
        <v>0</v>
      </c>
      <c r="CV107" s="58"/>
      <c r="CW107" s="54">
        <f t="shared" si="152"/>
        <v>0</v>
      </c>
      <c r="CX107" s="58"/>
      <c r="CY107" s="54">
        <f t="shared" si="153"/>
        <v>0</v>
      </c>
      <c r="CZ107" s="58"/>
      <c r="DA107" s="54">
        <f t="shared" si="154"/>
        <v>0</v>
      </c>
      <c r="DB107" s="58"/>
      <c r="DC107" s="54">
        <f t="shared" si="155"/>
        <v>0</v>
      </c>
      <c r="DD107" s="58"/>
      <c r="DE107" s="54">
        <f t="shared" si="156"/>
        <v>0</v>
      </c>
      <c r="DF107" s="58"/>
      <c r="DG107" s="54">
        <f t="shared" si="157"/>
        <v>0</v>
      </c>
      <c r="DH107" s="58"/>
      <c r="DI107" s="54">
        <f t="shared" si="158"/>
        <v>0</v>
      </c>
      <c r="DJ107" s="58"/>
      <c r="DK107" s="54">
        <f t="shared" si="159"/>
        <v>0</v>
      </c>
      <c r="DL107" s="58"/>
      <c r="DM107" s="54">
        <f t="shared" si="160"/>
        <v>0</v>
      </c>
      <c r="DN107" s="58"/>
      <c r="DO107" s="54">
        <f t="shared" si="161"/>
        <v>0</v>
      </c>
      <c r="DP107" s="58"/>
      <c r="DQ107" s="54">
        <f t="shared" si="162"/>
        <v>0</v>
      </c>
      <c r="DR107" s="58"/>
      <c r="DS107" s="54">
        <f t="shared" si="163"/>
        <v>0</v>
      </c>
      <c r="DT107" s="58"/>
      <c r="DU107" s="54">
        <f t="shared" si="164"/>
        <v>0</v>
      </c>
      <c r="DV107" s="66"/>
      <c r="DW107" s="54">
        <f t="shared" si="165"/>
        <v>0</v>
      </c>
      <c r="DX107" s="53"/>
      <c r="DY107" s="54">
        <f t="shared" si="166"/>
        <v>0</v>
      </c>
      <c r="DZ107" s="58"/>
      <c r="EA107" s="59">
        <f t="shared" si="167"/>
        <v>0</v>
      </c>
      <c r="EB107" s="58"/>
      <c r="EC107" s="54">
        <f t="shared" si="168"/>
        <v>0</v>
      </c>
      <c r="ED107" s="58"/>
      <c r="EE107" s="54">
        <f t="shared" si="169"/>
        <v>0</v>
      </c>
      <c r="EF107" s="58"/>
      <c r="EG107" s="54">
        <f t="shared" si="170"/>
        <v>0</v>
      </c>
      <c r="EH107" s="58"/>
      <c r="EI107" s="54">
        <f t="shared" si="171"/>
        <v>0</v>
      </c>
      <c r="EJ107" s="57"/>
      <c r="EK107" s="54">
        <f t="shared" si="174"/>
        <v>0</v>
      </c>
      <c r="EL107" s="60">
        <f t="shared" si="172"/>
        <v>3</v>
      </c>
      <c r="EM107" s="60">
        <f t="shared" si="172"/>
        <v>827342.87999999989</v>
      </c>
      <c r="EN107" s="1">
        <f t="shared" si="173"/>
        <v>3</v>
      </c>
      <c r="EQ107" s="5"/>
      <c r="ER107" s="5"/>
      <c r="ES107" s="5"/>
      <c r="ET107" s="5"/>
      <c r="EU107" s="5"/>
      <c r="EV107" s="5"/>
      <c r="EW107" s="5"/>
      <c r="EX107" s="5"/>
      <c r="EY107" s="5"/>
      <c r="EZ107" s="5"/>
      <c r="FA107" s="5"/>
      <c r="FB107" s="5"/>
      <c r="FC107" s="5"/>
      <c r="FD107" s="5"/>
      <c r="FE107" s="5"/>
      <c r="FF107" s="5"/>
      <c r="FG107" s="5"/>
      <c r="FH107" s="5"/>
      <c r="FI107" s="5"/>
      <c r="FJ107" s="5"/>
      <c r="FK107" s="5"/>
      <c r="FL107" s="5"/>
      <c r="FM107" s="5"/>
      <c r="FN107" s="5"/>
      <c r="FO107" s="5"/>
      <c r="FP107" s="5"/>
      <c r="FQ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GB107" s="5"/>
      <c r="GC107" s="5"/>
      <c r="GD107" s="5"/>
      <c r="GE107" s="5"/>
      <c r="GF107" s="5"/>
      <c r="GG107" s="5"/>
      <c r="GH107" s="5"/>
      <c r="GI107" s="5"/>
      <c r="GJ107" s="5"/>
      <c r="GK107" s="5"/>
      <c r="GL107" s="5"/>
      <c r="GM107" s="5"/>
      <c r="GN107" s="5"/>
      <c r="GO107" s="5"/>
      <c r="GP107" s="5"/>
      <c r="GQ107" s="5"/>
      <c r="GR107" s="5"/>
      <c r="GS107" s="5"/>
      <c r="GT107" s="5"/>
      <c r="GU107" s="5"/>
      <c r="GV107" s="5"/>
      <c r="GW107" s="5"/>
      <c r="GX107" s="5"/>
      <c r="GY107" s="5"/>
      <c r="GZ107" s="5"/>
      <c r="HA107" s="5"/>
      <c r="HB107" s="5"/>
      <c r="HC107" s="5"/>
      <c r="HD107" s="5"/>
      <c r="HE107" s="5"/>
      <c r="HF107" s="5"/>
      <c r="HG107" s="5"/>
      <c r="HH107" s="5"/>
      <c r="HI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  <c r="IA107" s="5"/>
      <c r="IB107" s="5"/>
      <c r="IC107" s="5"/>
      <c r="ID107" s="5"/>
      <c r="IE107" s="5"/>
      <c r="IF107" s="5"/>
      <c r="IG107" s="5"/>
      <c r="IH107" s="5"/>
      <c r="II107" s="5"/>
      <c r="IJ107" s="5"/>
      <c r="IK107" s="5"/>
      <c r="IL107" s="5"/>
      <c r="IM107" s="5"/>
      <c r="IN107" s="5"/>
      <c r="IO107" s="5"/>
      <c r="IP107" s="5"/>
      <c r="IQ107" s="5"/>
      <c r="IR107" s="5"/>
      <c r="IS107" s="5"/>
      <c r="IT107" s="5"/>
      <c r="IU107" s="5"/>
      <c r="IV107" s="5"/>
      <c r="IW107" s="5"/>
      <c r="IX107" s="5"/>
      <c r="IY107" s="5"/>
      <c r="IZ107" s="5"/>
      <c r="JA107" s="5"/>
      <c r="JB107" s="5"/>
      <c r="JC107" s="5"/>
      <c r="JD107" s="5"/>
      <c r="JE107" s="5"/>
    </row>
    <row r="108" spans="1:265" s="1" customFormat="1" ht="60" x14ac:dyDescent="0.25">
      <c r="A108" s="44"/>
      <c r="B108" s="44">
        <v>75</v>
      </c>
      <c r="C108" s="152" t="s">
        <v>336</v>
      </c>
      <c r="D108" s="118" t="s">
        <v>337</v>
      </c>
      <c r="E108" s="48">
        <v>13520</v>
      </c>
      <c r="F108" s="49">
        <v>20.010000000000002</v>
      </c>
      <c r="G108" s="78"/>
      <c r="H108" s="48">
        <v>1</v>
      </c>
      <c r="I108" s="51"/>
      <c r="J108" s="119">
        <v>1.4</v>
      </c>
      <c r="K108" s="119">
        <v>1.68</v>
      </c>
      <c r="L108" s="119">
        <v>2.23</v>
      </c>
      <c r="M108" s="120">
        <v>2.57</v>
      </c>
      <c r="N108" s="53"/>
      <c r="O108" s="54">
        <f t="shared" si="109"/>
        <v>0</v>
      </c>
      <c r="P108" s="55"/>
      <c r="Q108" s="54">
        <f t="shared" si="110"/>
        <v>0</v>
      </c>
      <c r="R108" s="53">
        <v>4</v>
      </c>
      <c r="S108" s="54">
        <f t="shared" si="111"/>
        <v>1514997.1199999999</v>
      </c>
      <c r="T108" s="53"/>
      <c r="U108" s="54">
        <f t="shared" si="112"/>
        <v>0</v>
      </c>
      <c r="V108" s="53"/>
      <c r="W108" s="53">
        <f t="shared" si="113"/>
        <v>0</v>
      </c>
      <c r="X108" s="53"/>
      <c r="Y108" s="54">
        <f t="shared" si="114"/>
        <v>0</v>
      </c>
      <c r="Z108" s="53"/>
      <c r="AA108" s="54">
        <f t="shared" si="115"/>
        <v>0</v>
      </c>
      <c r="AB108" s="53"/>
      <c r="AC108" s="54">
        <f t="shared" si="116"/>
        <v>0</v>
      </c>
      <c r="AD108" s="53"/>
      <c r="AE108" s="54">
        <f t="shared" si="117"/>
        <v>0</v>
      </c>
      <c r="AF108" s="53"/>
      <c r="AG108" s="54">
        <f t="shared" si="118"/>
        <v>0</v>
      </c>
      <c r="AH108" s="53"/>
      <c r="AI108" s="54">
        <f t="shared" si="119"/>
        <v>0</v>
      </c>
      <c r="AJ108" s="53"/>
      <c r="AK108" s="53">
        <f t="shared" si="120"/>
        <v>0</v>
      </c>
      <c r="AL108" s="53"/>
      <c r="AM108" s="54">
        <f t="shared" si="121"/>
        <v>0</v>
      </c>
      <c r="AN108" s="53"/>
      <c r="AO108" s="54">
        <f t="shared" si="122"/>
        <v>0</v>
      </c>
      <c r="AP108" s="53"/>
      <c r="AQ108" s="54">
        <f t="shared" si="123"/>
        <v>0</v>
      </c>
      <c r="AR108" s="53"/>
      <c r="AS108" s="54">
        <f t="shared" si="124"/>
        <v>0</v>
      </c>
      <c r="AT108" s="53"/>
      <c r="AU108" s="54">
        <f t="shared" si="125"/>
        <v>0</v>
      </c>
      <c r="AV108" s="53"/>
      <c r="AW108" s="54">
        <f t="shared" si="126"/>
        <v>0</v>
      </c>
      <c r="AX108" s="53"/>
      <c r="AY108" s="54">
        <f t="shared" si="127"/>
        <v>0</v>
      </c>
      <c r="AZ108" s="53"/>
      <c r="BA108" s="54">
        <f t="shared" si="128"/>
        <v>0</v>
      </c>
      <c r="BB108" s="53"/>
      <c r="BC108" s="54">
        <f t="shared" si="129"/>
        <v>0</v>
      </c>
      <c r="BD108" s="53"/>
      <c r="BE108" s="54">
        <f t="shared" si="130"/>
        <v>0</v>
      </c>
      <c r="BF108" s="53"/>
      <c r="BG108" s="54">
        <f t="shared" si="131"/>
        <v>0</v>
      </c>
      <c r="BH108" s="53"/>
      <c r="BI108" s="54">
        <f t="shared" si="132"/>
        <v>0</v>
      </c>
      <c r="BJ108" s="53"/>
      <c r="BK108" s="54">
        <f t="shared" si="133"/>
        <v>0</v>
      </c>
      <c r="BL108" s="53"/>
      <c r="BM108" s="54">
        <f t="shared" si="134"/>
        <v>0</v>
      </c>
      <c r="BN108" s="53"/>
      <c r="BO108" s="54">
        <f t="shared" si="135"/>
        <v>0</v>
      </c>
      <c r="BP108" s="53"/>
      <c r="BQ108" s="54">
        <f t="shared" si="136"/>
        <v>0</v>
      </c>
      <c r="BR108" s="53"/>
      <c r="BS108" s="54">
        <f t="shared" si="137"/>
        <v>0</v>
      </c>
      <c r="BT108" s="53"/>
      <c r="BU108" s="54">
        <f t="shared" si="138"/>
        <v>0</v>
      </c>
      <c r="BV108" s="53"/>
      <c r="BW108" s="54">
        <f t="shared" si="139"/>
        <v>0</v>
      </c>
      <c r="BX108" s="53"/>
      <c r="BY108" s="54">
        <f t="shared" si="140"/>
        <v>0</v>
      </c>
      <c r="BZ108" s="53"/>
      <c r="CA108" s="54">
        <f t="shared" si="141"/>
        <v>0</v>
      </c>
      <c r="CB108" s="53"/>
      <c r="CC108" s="54">
        <f t="shared" si="142"/>
        <v>0</v>
      </c>
      <c r="CD108" s="53"/>
      <c r="CE108" s="54">
        <f t="shared" si="143"/>
        <v>0</v>
      </c>
      <c r="CF108" s="53"/>
      <c r="CG108" s="54">
        <f t="shared" si="144"/>
        <v>0</v>
      </c>
      <c r="CH108" s="53"/>
      <c r="CI108" s="54">
        <f t="shared" si="145"/>
        <v>0</v>
      </c>
      <c r="CJ108" s="53"/>
      <c r="CK108" s="54">
        <f t="shared" si="146"/>
        <v>0</v>
      </c>
      <c r="CL108" s="53"/>
      <c r="CM108" s="54">
        <f t="shared" si="147"/>
        <v>0</v>
      </c>
      <c r="CN108" s="53"/>
      <c r="CO108" s="54">
        <f t="shared" si="148"/>
        <v>0</v>
      </c>
      <c r="CP108" s="53"/>
      <c r="CQ108" s="54">
        <f t="shared" si="149"/>
        <v>0</v>
      </c>
      <c r="CR108" s="53"/>
      <c r="CS108" s="54">
        <f t="shared" si="150"/>
        <v>0</v>
      </c>
      <c r="CT108" s="53"/>
      <c r="CU108" s="54">
        <f t="shared" si="151"/>
        <v>0</v>
      </c>
      <c r="CV108" s="53"/>
      <c r="CW108" s="54">
        <f t="shared" si="152"/>
        <v>0</v>
      </c>
      <c r="CX108" s="53"/>
      <c r="CY108" s="54">
        <f t="shared" si="153"/>
        <v>0</v>
      </c>
      <c r="CZ108" s="53"/>
      <c r="DA108" s="54">
        <f t="shared" si="154"/>
        <v>0</v>
      </c>
      <c r="DB108" s="53"/>
      <c r="DC108" s="54">
        <f t="shared" si="155"/>
        <v>0</v>
      </c>
      <c r="DD108" s="53"/>
      <c r="DE108" s="54">
        <f t="shared" si="156"/>
        <v>0</v>
      </c>
      <c r="DF108" s="53"/>
      <c r="DG108" s="54">
        <f t="shared" si="157"/>
        <v>0</v>
      </c>
      <c r="DH108" s="53"/>
      <c r="DI108" s="54">
        <f t="shared" si="158"/>
        <v>0</v>
      </c>
      <c r="DJ108" s="53"/>
      <c r="DK108" s="54">
        <f t="shared" si="159"/>
        <v>0</v>
      </c>
      <c r="DL108" s="53"/>
      <c r="DM108" s="54">
        <f t="shared" si="160"/>
        <v>0</v>
      </c>
      <c r="DN108" s="53"/>
      <c r="DO108" s="54">
        <f t="shared" si="161"/>
        <v>0</v>
      </c>
      <c r="DP108" s="53"/>
      <c r="DQ108" s="54">
        <f t="shared" si="162"/>
        <v>0</v>
      </c>
      <c r="DR108" s="53"/>
      <c r="DS108" s="54">
        <f t="shared" si="163"/>
        <v>0</v>
      </c>
      <c r="DT108" s="53"/>
      <c r="DU108" s="54">
        <f t="shared" si="164"/>
        <v>0</v>
      </c>
      <c r="DV108" s="57"/>
      <c r="DW108" s="54">
        <f t="shared" si="165"/>
        <v>0</v>
      </c>
      <c r="DX108" s="53"/>
      <c r="DY108" s="54">
        <f t="shared" si="166"/>
        <v>0</v>
      </c>
      <c r="DZ108" s="53"/>
      <c r="EA108" s="59">
        <f t="shared" si="167"/>
        <v>0</v>
      </c>
      <c r="EB108" s="53"/>
      <c r="EC108" s="54">
        <f t="shared" si="168"/>
        <v>0</v>
      </c>
      <c r="ED108" s="53"/>
      <c r="EE108" s="54">
        <f t="shared" si="169"/>
        <v>0</v>
      </c>
      <c r="EF108" s="53"/>
      <c r="EG108" s="54">
        <f t="shared" si="170"/>
        <v>0</v>
      </c>
      <c r="EH108" s="53"/>
      <c r="EI108" s="54">
        <f t="shared" si="171"/>
        <v>0</v>
      </c>
      <c r="EJ108" s="57"/>
      <c r="EK108" s="54"/>
      <c r="EL108" s="60">
        <f t="shared" si="172"/>
        <v>4</v>
      </c>
      <c r="EM108" s="60">
        <f t="shared" si="172"/>
        <v>1514997.1199999999</v>
      </c>
      <c r="EN108" s="1">
        <f t="shared" si="173"/>
        <v>4</v>
      </c>
      <c r="EQ108" s="5"/>
      <c r="ER108" s="5"/>
      <c r="ES108" s="5"/>
      <c r="ET108" s="5"/>
      <c r="EU108" s="5"/>
      <c r="EV108" s="5"/>
      <c r="EW108" s="5"/>
      <c r="EX108" s="5"/>
      <c r="EY108" s="5"/>
      <c r="EZ108" s="5"/>
      <c r="FA108" s="5"/>
      <c r="FB108" s="5"/>
      <c r="FC108" s="5"/>
      <c r="FD108" s="5"/>
      <c r="FE108" s="5"/>
      <c r="FF108" s="5"/>
      <c r="FG108" s="5"/>
      <c r="FH108" s="5"/>
      <c r="FI108" s="5"/>
      <c r="FJ108" s="5"/>
      <c r="FK108" s="5"/>
      <c r="FL108" s="5"/>
      <c r="FM108" s="5"/>
      <c r="FN108" s="5"/>
      <c r="FO108" s="5"/>
      <c r="FP108" s="5"/>
      <c r="FQ108" s="5"/>
      <c r="FR108" s="5"/>
      <c r="FS108" s="5"/>
      <c r="FT108" s="5"/>
      <c r="FU108" s="5"/>
      <c r="FV108" s="5"/>
      <c r="FW108" s="5"/>
      <c r="FX108" s="5"/>
      <c r="FY108" s="5"/>
      <c r="FZ108" s="5"/>
      <c r="GA108" s="5"/>
      <c r="GB108" s="5"/>
      <c r="GC108" s="5"/>
      <c r="GD108" s="5"/>
      <c r="GE108" s="5"/>
      <c r="GF108" s="5"/>
      <c r="GG108" s="5"/>
      <c r="GH108" s="5"/>
      <c r="GI108" s="5"/>
      <c r="GJ108" s="5"/>
      <c r="GK108" s="5"/>
      <c r="GL108" s="5"/>
      <c r="GM108" s="5"/>
      <c r="GN108" s="5"/>
      <c r="GO108" s="5"/>
      <c r="GP108" s="5"/>
      <c r="GQ108" s="5"/>
      <c r="GR108" s="5"/>
      <c r="GS108" s="5"/>
      <c r="GT108" s="5"/>
      <c r="GU108" s="5"/>
      <c r="GV108" s="5"/>
      <c r="GW108" s="5"/>
      <c r="GX108" s="5"/>
      <c r="GY108" s="5"/>
      <c r="GZ108" s="5"/>
      <c r="HA108" s="5"/>
      <c r="HB108" s="5"/>
      <c r="HC108" s="5"/>
      <c r="HD108" s="5"/>
      <c r="HE108" s="5"/>
      <c r="HF108" s="5"/>
      <c r="HG108" s="5"/>
      <c r="HH108" s="5"/>
      <c r="HI108" s="5"/>
      <c r="HJ108" s="5"/>
      <c r="HK108" s="5"/>
      <c r="HL108" s="5"/>
      <c r="HM108" s="5"/>
      <c r="HN108" s="5"/>
      <c r="HO108" s="5"/>
      <c r="HP108" s="5"/>
      <c r="HQ108" s="5"/>
      <c r="HR108" s="5"/>
      <c r="HS108" s="5"/>
      <c r="HT108" s="5"/>
      <c r="HU108" s="5"/>
      <c r="HV108" s="5"/>
      <c r="HW108" s="5"/>
      <c r="HX108" s="5"/>
      <c r="HY108" s="5"/>
      <c r="HZ108" s="5"/>
      <c r="IA108" s="5"/>
      <c r="IB108" s="5"/>
      <c r="IC108" s="5"/>
      <c r="ID108" s="5"/>
      <c r="IE108" s="5"/>
      <c r="IF108" s="5"/>
      <c r="IG108" s="5"/>
      <c r="IH108" s="5"/>
      <c r="II108" s="5"/>
      <c r="IJ108" s="5"/>
      <c r="IK108" s="5"/>
      <c r="IL108" s="5"/>
      <c r="IM108" s="5"/>
      <c r="IN108" s="5"/>
      <c r="IO108" s="5"/>
      <c r="IP108" s="5"/>
      <c r="IQ108" s="5"/>
      <c r="IR108" s="5"/>
      <c r="IS108" s="5"/>
      <c r="IT108" s="5"/>
      <c r="IU108" s="5"/>
      <c r="IV108" s="5"/>
      <c r="IW108" s="5"/>
      <c r="IX108" s="5"/>
      <c r="IY108" s="5"/>
      <c r="IZ108" s="5"/>
      <c r="JA108" s="5"/>
      <c r="JB108" s="5"/>
      <c r="JC108" s="5"/>
      <c r="JD108" s="5"/>
      <c r="JE108" s="5"/>
    </row>
    <row r="109" spans="1:265" s="89" customFormat="1" ht="60" x14ac:dyDescent="0.25">
      <c r="A109" s="44"/>
      <c r="B109" s="44">
        <v>76</v>
      </c>
      <c r="C109" s="152" t="s">
        <v>338</v>
      </c>
      <c r="D109" s="118" t="s">
        <v>339</v>
      </c>
      <c r="E109" s="48">
        <v>13520</v>
      </c>
      <c r="F109" s="49">
        <v>38.1</v>
      </c>
      <c r="G109" s="78"/>
      <c r="H109" s="48">
        <v>1</v>
      </c>
      <c r="I109" s="51"/>
      <c r="J109" s="119">
        <v>1.4</v>
      </c>
      <c r="K109" s="119">
        <v>1.68</v>
      </c>
      <c r="L109" s="119">
        <v>2.23</v>
      </c>
      <c r="M109" s="120">
        <v>2.57</v>
      </c>
      <c r="N109" s="53"/>
      <c r="O109" s="54">
        <f t="shared" si="109"/>
        <v>0</v>
      </c>
      <c r="P109" s="55"/>
      <c r="Q109" s="54">
        <f t="shared" si="110"/>
        <v>0</v>
      </c>
      <c r="R109" s="53">
        <v>5</v>
      </c>
      <c r="S109" s="54">
        <f t="shared" si="111"/>
        <v>3605784</v>
      </c>
      <c r="T109" s="53"/>
      <c r="U109" s="54">
        <f t="shared" si="112"/>
        <v>0</v>
      </c>
      <c r="V109" s="53"/>
      <c r="W109" s="53">
        <f t="shared" si="113"/>
        <v>0</v>
      </c>
      <c r="X109" s="53"/>
      <c r="Y109" s="54">
        <f t="shared" si="114"/>
        <v>0</v>
      </c>
      <c r="Z109" s="53"/>
      <c r="AA109" s="54">
        <f t="shared" si="115"/>
        <v>0</v>
      </c>
      <c r="AB109" s="53"/>
      <c r="AC109" s="54">
        <f t="shared" si="116"/>
        <v>0</v>
      </c>
      <c r="AD109" s="53"/>
      <c r="AE109" s="54">
        <f t="shared" si="117"/>
        <v>0</v>
      </c>
      <c r="AF109" s="53"/>
      <c r="AG109" s="54">
        <f t="shared" si="118"/>
        <v>0</v>
      </c>
      <c r="AH109" s="53"/>
      <c r="AI109" s="54">
        <f t="shared" si="119"/>
        <v>0</v>
      </c>
      <c r="AJ109" s="53"/>
      <c r="AK109" s="53">
        <f t="shared" si="120"/>
        <v>0</v>
      </c>
      <c r="AL109" s="53"/>
      <c r="AM109" s="54">
        <f t="shared" si="121"/>
        <v>0</v>
      </c>
      <c r="AN109" s="53"/>
      <c r="AO109" s="54">
        <f t="shared" si="122"/>
        <v>0</v>
      </c>
      <c r="AP109" s="53"/>
      <c r="AQ109" s="54">
        <f t="shared" si="123"/>
        <v>0</v>
      </c>
      <c r="AR109" s="53"/>
      <c r="AS109" s="54">
        <f t="shared" si="124"/>
        <v>0</v>
      </c>
      <c r="AT109" s="53"/>
      <c r="AU109" s="54">
        <f t="shared" si="125"/>
        <v>0</v>
      </c>
      <c r="AV109" s="53"/>
      <c r="AW109" s="54">
        <f t="shared" si="126"/>
        <v>0</v>
      </c>
      <c r="AX109" s="53"/>
      <c r="AY109" s="54">
        <f t="shared" si="127"/>
        <v>0</v>
      </c>
      <c r="AZ109" s="53"/>
      <c r="BA109" s="54">
        <f t="shared" si="128"/>
        <v>0</v>
      </c>
      <c r="BB109" s="53"/>
      <c r="BC109" s="54">
        <f t="shared" si="129"/>
        <v>0</v>
      </c>
      <c r="BD109" s="53"/>
      <c r="BE109" s="54">
        <f t="shared" si="130"/>
        <v>0</v>
      </c>
      <c r="BF109" s="53"/>
      <c r="BG109" s="54">
        <f t="shared" si="131"/>
        <v>0</v>
      </c>
      <c r="BH109" s="53"/>
      <c r="BI109" s="54">
        <f t="shared" si="132"/>
        <v>0</v>
      </c>
      <c r="BJ109" s="53"/>
      <c r="BK109" s="54">
        <f t="shared" si="133"/>
        <v>0</v>
      </c>
      <c r="BL109" s="53"/>
      <c r="BM109" s="54">
        <f t="shared" si="134"/>
        <v>0</v>
      </c>
      <c r="BN109" s="53"/>
      <c r="BO109" s="54">
        <f t="shared" si="135"/>
        <v>0</v>
      </c>
      <c r="BP109" s="53"/>
      <c r="BQ109" s="54">
        <f t="shared" si="136"/>
        <v>0</v>
      </c>
      <c r="BR109" s="53"/>
      <c r="BS109" s="54">
        <f t="shared" si="137"/>
        <v>0</v>
      </c>
      <c r="BT109" s="53"/>
      <c r="BU109" s="54">
        <f t="shared" si="138"/>
        <v>0</v>
      </c>
      <c r="BV109" s="53"/>
      <c r="BW109" s="54">
        <f t="shared" si="139"/>
        <v>0</v>
      </c>
      <c r="BX109" s="53"/>
      <c r="BY109" s="54">
        <f t="shared" si="140"/>
        <v>0</v>
      </c>
      <c r="BZ109" s="53"/>
      <c r="CA109" s="54">
        <f t="shared" si="141"/>
        <v>0</v>
      </c>
      <c r="CB109" s="53"/>
      <c r="CC109" s="54">
        <f t="shared" si="142"/>
        <v>0</v>
      </c>
      <c r="CD109" s="53"/>
      <c r="CE109" s="54">
        <f t="shared" si="143"/>
        <v>0</v>
      </c>
      <c r="CF109" s="53"/>
      <c r="CG109" s="54">
        <f t="shared" si="144"/>
        <v>0</v>
      </c>
      <c r="CH109" s="53"/>
      <c r="CI109" s="54">
        <f t="shared" si="145"/>
        <v>0</v>
      </c>
      <c r="CJ109" s="53"/>
      <c r="CK109" s="54">
        <f t="shared" si="146"/>
        <v>0</v>
      </c>
      <c r="CL109" s="53"/>
      <c r="CM109" s="54">
        <f t="shared" si="147"/>
        <v>0</v>
      </c>
      <c r="CN109" s="53"/>
      <c r="CO109" s="54">
        <f t="shared" si="148"/>
        <v>0</v>
      </c>
      <c r="CP109" s="53"/>
      <c r="CQ109" s="54">
        <f t="shared" si="149"/>
        <v>0</v>
      </c>
      <c r="CR109" s="53"/>
      <c r="CS109" s="54">
        <f t="shared" si="150"/>
        <v>0</v>
      </c>
      <c r="CT109" s="53"/>
      <c r="CU109" s="54">
        <f t="shared" si="151"/>
        <v>0</v>
      </c>
      <c r="CV109" s="53"/>
      <c r="CW109" s="54">
        <f t="shared" si="152"/>
        <v>0</v>
      </c>
      <c r="CX109" s="53"/>
      <c r="CY109" s="54">
        <f t="shared" si="153"/>
        <v>0</v>
      </c>
      <c r="CZ109" s="53"/>
      <c r="DA109" s="54">
        <f t="shared" si="154"/>
        <v>0</v>
      </c>
      <c r="DB109" s="53"/>
      <c r="DC109" s="54">
        <f t="shared" si="155"/>
        <v>0</v>
      </c>
      <c r="DD109" s="53"/>
      <c r="DE109" s="54">
        <f t="shared" si="156"/>
        <v>0</v>
      </c>
      <c r="DF109" s="53"/>
      <c r="DG109" s="54">
        <f t="shared" si="157"/>
        <v>0</v>
      </c>
      <c r="DH109" s="53"/>
      <c r="DI109" s="54">
        <f t="shared" si="158"/>
        <v>0</v>
      </c>
      <c r="DJ109" s="53"/>
      <c r="DK109" s="54">
        <f t="shared" si="159"/>
        <v>0</v>
      </c>
      <c r="DL109" s="53"/>
      <c r="DM109" s="54">
        <f t="shared" si="160"/>
        <v>0</v>
      </c>
      <c r="DN109" s="53"/>
      <c r="DO109" s="54">
        <f t="shared" si="161"/>
        <v>0</v>
      </c>
      <c r="DP109" s="53"/>
      <c r="DQ109" s="54">
        <f t="shared" si="162"/>
        <v>0</v>
      </c>
      <c r="DR109" s="53"/>
      <c r="DS109" s="54">
        <f t="shared" si="163"/>
        <v>0</v>
      </c>
      <c r="DT109" s="53"/>
      <c r="DU109" s="54">
        <f t="shared" si="164"/>
        <v>0</v>
      </c>
      <c r="DV109" s="57"/>
      <c r="DW109" s="54">
        <f t="shared" si="165"/>
        <v>0</v>
      </c>
      <c r="DX109" s="53"/>
      <c r="DY109" s="54">
        <f t="shared" si="166"/>
        <v>0</v>
      </c>
      <c r="DZ109" s="53"/>
      <c r="EA109" s="59">
        <f t="shared" si="167"/>
        <v>0</v>
      </c>
      <c r="EB109" s="53"/>
      <c r="EC109" s="54">
        <f t="shared" si="168"/>
        <v>0</v>
      </c>
      <c r="ED109" s="53"/>
      <c r="EE109" s="54">
        <f t="shared" si="169"/>
        <v>0</v>
      </c>
      <c r="EF109" s="53"/>
      <c r="EG109" s="54">
        <f t="shared" si="170"/>
        <v>0</v>
      </c>
      <c r="EH109" s="53"/>
      <c r="EI109" s="54">
        <f t="shared" si="171"/>
        <v>0</v>
      </c>
      <c r="EJ109" s="57"/>
      <c r="EK109" s="54"/>
      <c r="EL109" s="60">
        <f t="shared" si="172"/>
        <v>5</v>
      </c>
      <c r="EM109" s="60">
        <f t="shared" si="172"/>
        <v>3605784</v>
      </c>
      <c r="EN109" s="1">
        <f t="shared" si="173"/>
        <v>5</v>
      </c>
      <c r="EQ109" s="200"/>
      <c r="ER109" s="200"/>
      <c r="ES109" s="200"/>
      <c r="ET109" s="200"/>
      <c r="EU109" s="200"/>
      <c r="EV109" s="200"/>
      <c r="EW109" s="200"/>
      <c r="EX109" s="200"/>
      <c r="EY109" s="200"/>
      <c r="EZ109" s="200"/>
      <c r="FA109" s="200"/>
      <c r="FB109" s="200"/>
      <c r="FC109" s="200"/>
      <c r="FD109" s="200"/>
      <c r="FE109" s="200"/>
      <c r="FF109" s="200"/>
      <c r="FG109" s="200"/>
      <c r="FH109" s="200"/>
      <c r="FI109" s="200"/>
      <c r="FJ109" s="200"/>
      <c r="FK109" s="200"/>
      <c r="FL109" s="200"/>
      <c r="FM109" s="200"/>
      <c r="FN109" s="200"/>
      <c r="FO109" s="200"/>
      <c r="FP109" s="200"/>
      <c r="FQ109" s="200"/>
      <c r="FR109" s="200"/>
      <c r="FS109" s="200"/>
      <c r="FT109" s="200"/>
      <c r="FU109" s="200"/>
      <c r="FV109" s="200"/>
      <c r="FW109" s="200"/>
      <c r="FX109" s="200"/>
      <c r="FY109" s="200"/>
      <c r="FZ109" s="200"/>
      <c r="GA109" s="200"/>
      <c r="GB109" s="200"/>
      <c r="GC109" s="200"/>
      <c r="GD109" s="200"/>
      <c r="GE109" s="200"/>
      <c r="GF109" s="200"/>
      <c r="GG109" s="200"/>
      <c r="GH109" s="200"/>
      <c r="GI109" s="200"/>
      <c r="GJ109" s="200"/>
      <c r="GK109" s="200"/>
      <c r="GL109" s="200"/>
      <c r="GM109" s="200"/>
      <c r="GN109" s="200"/>
      <c r="GO109" s="200"/>
      <c r="GP109" s="200"/>
      <c r="GQ109" s="200"/>
      <c r="GR109" s="200"/>
      <c r="GS109" s="200"/>
      <c r="GT109" s="200"/>
      <c r="GU109" s="200"/>
      <c r="GV109" s="200"/>
      <c r="GW109" s="200"/>
      <c r="GX109" s="200"/>
      <c r="GY109" s="200"/>
      <c r="GZ109" s="200"/>
      <c r="HA109" s="200"/>
      <c r="HB109" s="200"/>
      <c r="HC109" s="200"/>
      <c r="HD109" s="200"/>
      <c r="HE109" s="200"/>
      <c r="HF109" s="200"/>
      <c r="HG109" s="200"/>
      <c r="HH109" s="200"/>
      <c r="HI109" s="200"/>
      <c r="HJ109" s="200"/>
      <c r="HK109" s="200"/>
      <c r="HL109" s="200"/>
      <c r="HM109" s="200"/>
      <c r="HN109" s="200"/>
      <c r="HO109" s="200"/>
      <c r="HP109" s="200"/>
      <c r="HQ109" s="200"/>
      <c r="HR109" s="200"/>
      <c r="HS109" s="200"/>
      <c r="HT109" s="200"/>
      <c r="HU109" s="200"/>
      <c r="HV109" s="200"/>
      <c r="HW109" s="200"/>
      <c r="HX109" s="200"/>
      <c r="HY109" s="200"/>
      <c r="HZ109" s="200"/>
      <c r="IA109" s="200"/>
      <c r="IB109" s="200"/>
      <c r="IC109" s="200"/>
      <c r="ID109" s="200"/>
      <c r="IE109" s="200"/>
      <c r="IF109" s="200"/>
      <c r="IG109" s="200"/>
      <c r="IH109" s="200"/>
      <c r="II109" s="200"/>
      <c r="IJ109" s="200"/>
      <c r="IK109" s="200"/>
      <c r="IL109" s="200"/>
      <c r="IM109" s="200"/>
      <c r="IN109" s="200"/>
      <c r="IO109" s="200"/>
      <c r="IP109" s="200"/>
      <c r="IQ109" s="200"/>
      <c r="IR109" s="200"/>
      <c r="IS109" s="200"/>
      <c r="IT109" s="200"/>
      <c r="IU109" s="200"/>
      <c r="IV109" s="200"/>
      <c r="IW109" s="200"/>
      <c r="IX109" s="200"/>
      <c r="IY109" s="200"/>
      <c r="IZ109" s="200"/>
      <c r="JA109" s="200"/>
      <c r="JB109" s="200"/>
      <c r="JC109" s="200"/>
      <c r="JD109" s="200"/>
      <c r="JE109" s="200"/>
    </row>
    <row r="110" spans="1:265" s="105" customFormat="1" ht="60" x14ac:dyDescent="0.25">
      <c r="A110" s="44"/>
      <c r="B110" s="44">
        <v>77</v>
      </c>
      <c r="C110" s="152" t="s">
        <v>340</v>
      </c>
      <c r="D110" s="118" t="s">
        <v>341</v>
      </c>
      <c r="E110" s="48">
        <v>13520</v>
      </c>
      <c r="F110" s="49">
        <v>2.4</v>
      </c>
      <c r="G110" s="78"/>
      <c r="H110" s="48">
        <v>1</v>
      </c>
      <c r="I110" s="51"/>
      <c r="J110" s="119">
        <v>1.4</v>
      </c>
      <c r="K110" s="119">
        <v>1.68</v>
      </c>
      <c r="L110" s="119">
        <v>2.23</v>
      </c>
      <c r="M110" s="120">
        <v>2.57</v>
      </c>
      <c r="N110" s="53"/>
      <c r="O110" s="54">
        <f t="shared" si="109"/>
        <v>0</v>
      </c>
      <c r="P110" s="55"/>
      <c r="Q110" s="54">
        <f t="shared" si="110"/>
        <v>0</v>
      </c>
      <c r="R110" s="53"/>
      <c r="S110" s="54">
        <f t="shared" si="111"/>
        <v>0</v>
      </c>
      <c r="T110" s="53"/>
      <c r="U110" s="54">
        <f t="shared" si="112"/>
        <v>0</v>
      </c>
      <c r="V110" s="53"/>
      <c r="W110" s="53">
        <f t="shared" si="113"/>
        <v>0</v>
      </c>
      <c r="X110" s="53"/>
      <c r="Y110" s="54">
        <f t="shared" si="114"/>
        <v>0</v>
      </c>
      <c r="Z110" s="53"/>
      <c r="AA110" s="54">
        <f t="shared" si="115"/>
        <v>0</v>
      </c>
      <c r="AB110" s="53"/>
      <c r="AC110" s="54">
        <f t="shared" si="116"/>
        <v>0</v>
      </c>
      <c r="AD110" s="53"/>
      <c r="AE110" s="54">
        <f t="shared" si="117"/>
        <v>0</v>
      </c>
      <c r="AF110" s="53"/>
      <c r="AG110" s="54">
        <f t="shared" si="118"/>
        <v>0</v>
      </c>
      <c r="AH110" s="53"/>
      <c r="AI110" s="54">
        <f t="shared" si="119"/>
        <v>0</v>
      </c>
      <c r="AJ110" s="53"/>
      <c r="AK110" s="53">
        <f t="shared" si="120"/>
        <v>0</v>
      </c>
      <c r="AL110" s="53"/>
      <c r="AM110" s="54">
        <f t="shared" si="121"/>
        <v>0</v>
      </c>
      <c r="AN110" s="53"/>
      <c r="AO110" s="54">
        <f t="shared" si="122"/>
        <v>0</v>
      </c>
      <c r="AP110" s="53"/>
      <c r="AQ110" s="54">
        <f t="shared" si="123"/>
        <v>0</v>
      </c>
      <c r="AR110" s="53"/>
      <c r="AS110" s="54">
        <f t="shared" si="124"/>
        <v>0</v>
      </c>
      <c r="AT110" s="53"/>
      <c r="AU110" s="54">
        <f t="shared" si="125"/>
        <v>0</v>
      </c>
      <c r="AV110" s="53"/>
      <c r="AW110" s="54">
        <f t="shared" si="126"/>
        <v>0</v>
      </c>
      <c r="AX110" s="53"/>
      <c r="AY110" s="54">
        <f t="shared" si="127"/>
        <v>0</v>
      </c>
      <c r="AZ110" s="53"/>
      <c r="BA110" s="54">
        <f t="shared" si="128"/>
        <v>0</v>
      </c>
      <c r="BB110" s="53"/>
      <c r="BC110" s="54">
        <f t="shared" si="129"/>
        <v>0</v>
      </c>
      <c r="BD110" s="53"/>
      <c r="BE110" s="54">
        <f t="shared" si="130"/>
        <v>0</v>
      </c>
      <c r="BF110" s="53"/>
      <c r="BG110" s="54">
        <f t="shared" si="131"/>
        <v>0</v>
      </c>
      <c r="BH110" s="53"/>
      <c r="BI110" s="54">
        <f t="shared" si="132"/>
        <v>0</v>
      </c>
      <c r="BJ110" s="53"/>
      <c r="BK110" s="54">
        <f t="shared" si="133"/>
        <v>0</v>
      </c>
      <c r="BL110" s="53"/>
      <c r="BM110" s="54">
        <f t="shared" si="134"/>
        <v>0</v>
      </c>
      <c r="BN110" s="53"/>
      <c r="BO110" s="54">
        <f t="shared" si="135"/>
        <v>0</v>
      </c>
      <c r="BP110" s="53"/>
      <c r="BQ110" s="54">
        <f t="shared" si="136"/>
        <v>0</v>
      </c>
      <c r="BR110" s="53"/>
      <c r="BS110" s="54">
        <f t="shared" si="137"/>
        <v>0</v>
      </c>
      <c r="BT110" s="53"/>
      <c r="BU110" s="54">
        <f t="shared" si="138"/>
        <v>0</v>
      </c>
      <c r="BV110" s="53"/>
      <c r="BW110" s="54">
        <f t="shared" si="139"/>
        <v>0</v>
      </c>
      <c r="BX110" s="53"/>
      <c r="BY110" s="54">
        <f t="shared" si="140"/>
        <v>0</v>
      </c>
      <c r="BZ110" s="53"/>
      <c r="CA110" s="54">
        <f t="shared" si="141"/>
        <v>0</v>
      </c>
      <c r="CB110" s="53"/>
      <c r="CC110" s="54">
        <f t="shared" si="142"/>
        <v>0</v>
      </c>
      <c r="CD110" s="53"/>
      <c r="CE110" s="54">
        <f t="shared" si="143"/>
        <v>0</v>
      </c>
      <c r="CF110" s="53"/>
      <c r="CG110" s="54">
        <f t="shared" si="144"/>
        <v>0</v>
      </c>
      <c r="CH110" s="53"/>
      <c r="CI110" s="54">
        <f t="shared" si="145"/>
        <v>0</v>
      </c>
      <c r="CJ110" s="53"/>
      <c r="CK110" s="54">
        <f t="shared" si="146"/>
        <v>0</v>
      </c>
      <c r="CL110" s="53"/>
      <c r="CM110" s="54">
        <f t="shared" si="147"/>
        <v>0</v>
      </c>
      <c r="CN110" s="53"/>
      <c r="CO110" s="54">
        <f t="shared" si="148"/>
        <v>0</v>
      </c>
      <c r="CP110" s="53"/>
      <c r="CQ110" s="54">
        <f t="shared" si="149"/>
        <v>0</v>
      </c>
      <c r="CR110" s="53"/>
      <c r="CS110" s="54">
        <f t="shared" si="150"/>
        <v>0</v>
      </c>
      <c r="CT110" s="53"/>
      <c r="CU110" s="54">
        <f t="shared" si="151"/>
        <v>0</v>
      </c>
      <c r="CV110" s="53"/>
      <c r="CW110" s="54">
        <f t="shared" si="152"/>
        <v>0</v>
      </c>
      <c r="CX110" s="53"/>
      <c r="CY110" s="54">
        <f t="shared" si="153"/>
        <v>0</v>
      </c>
      <c r="CZ110" s="53"/>
      <c r="DA110" s="54">
        <f t="shared" si="154"/>
        <v>0</v>
      </c>
      <c r="DB110" s="53"/>
      <c r="DC110" s="54">
        <f t="shared" si="155"/>
        <v>0</v>
      </c>
      <c r="DD110" s="53"/>
      <c r="DE110" s="54">
        <f t="shared" si="156"/>
        <v>0</v>
      </c>
      <c r="DF110" s="53"/>
      <c r="DG110" s="54">
        <f t="shared" si="157"/>
        <v>0</v>
      </c>
      <c r="DH110" s="53"/>
      <c r="DI110" s="54">
        <f t="shared" si="158"/>
        <v>0</v>
      </c>
      <c r="DJ110" s="53"/>
      <c r="DK110" s="54">
        <f t="shared" si="159"/>
        <v>0</v>
      </c>
      <c r="DL110" s="53"/>
      <c r="DM110" s="54">
        <f t="shared" si="160"/>
        <v>0</v>
      </c>
      <c r="DN110" s="53"/>
      <c r="DO110" s="54">
        <f t="shared" si="161"/>
        <v>0</v>
      </c>
      <c r="DP110" s="53"/>
      <c r="DQ110" s="54">
        <f t="shared" si="162"/>
        <v>0</v>
      </c>
      <c r="DR110" s="53"/>
      <c r="DS110" s="54">
        <f t="shared" si="163"/>
        <v>0</v>
      </c>
      <c r="DT110" s="53"/>
      <c r="DU110" s="54">
        <f t="shared" si="164"/>
        <v>0</v>
      </c>
      <c r="DV110" s="57"/>
      <c r="DW110" s="54">
        <f t="shared" si="165"/>
        <v>0</v>
      </c>
      <c r="DX110" s="53"/>
      <c r="DY110" s="54">
        <f t="shared" si="166"/>
        <v>0</v>
      </c>
      <c r="DZ110" s="53"/>
      <c r="EA110" s="59">
        <f t="shared" si="167"/>
        <v>0</v>
      </c>
      <c r="EB110" s="53"/>
      <c r="EC110" s="54">
        <f t="shared" si="168"/>
        <v>0</v>
      </c>
      <c r="ED110" s="53"/>
      <c r="EE110" s="54">
        <f t="shared" si="169"/>
        <v>0</v>
      </c>
      <c r="EF110" s="53"/>
      <c r="EG110" s="54">
        <f t="shared" si="170"/>
        <v>0</v>
      </c>
      <c r="EH110" s="53"/>
      <c r="EI110" s="54">
        <f t="shared" si="171"/>
        <v>0</v>
      </c>
      <c r="EJ110" s="57"/>
      <c r="EK110" s="54"/>
      <c r="EL110" s="60">
        <f t="shared" si="172"/>
        <v>0</v>
      </c>
      <c r="EM110" s="60">
        <f t="shared" si="172"/>
        <v>0</v>
      </c>
      <c r="EN110" s="1">
        <f t="shared" si="173"/>
        <v>0</v>
      </c>
      <c r="EQ110" s="201"/>
      <c r="ER110" s="201"/>
      <c r="ES110" s="201"/>
      <c r="ET110" s="201"/>
      <c r="EU110" s="201"/>
      <c r="EV110" s="201"/>
      <c r="EW110" s="201"/>
      <c r="EX110" s="201"/>
      <c r="EY110" s="201"/>
      <c r="EZ110" s="201"/>
      <c r="FA110" s="201"/>
      <c r="FB110" s="201"/>
      <c r="FC110" s="201"/>
      <c r="FD110" s="201"/>
      <c r="FE110" s="201"/>
      <c r="FF110" s="201"/>
      <c r="FG110" s="201"/>
      <c r="FH110" s="201"/>
      <c r="FI110" s="201"/>
      <c r="FJ110" s="201"/>
      <c r="FK110" s="201"/>
      <c r="FL110" s="201"/>
      <c r="FM110" s="201"/>
      <c r="FN110" s="201"/>
      <c r="FO110" s="201"/>
      <c r="FP110" s="201"/>
      <c r="FQ110" s="201"/>
      <c r="FR110" s="201"/>
      <c r="FS110" s="201"/>
      <c r="FT110" s="201"/>
      <c r="FU110" s="201"/>
      <c r="FV110" s="201"/>
      <c r="FW110" s="201"/>
      <c r="FX110" s="201"/>
      <c r="FY110" s="201"/>
      <c r="FZ110" s="201"/>
      <c r="GA110" s="201"/>
      <c r="GB110" s="201"/>
      <c r="GC110" s="201"/>
      <c r="GD110" s="201"/>
      <c r="GE110" s="201"/>
      <c r="GF110" s="201"/>
      <c r="GG110" s="201"/>
      <c r="GH110" s="201"/>
      <c r="GI110" s="201"/>
      <c r="GJ110" s="201"/>
      <c r="GK110" s="201"/>
      <c r="GL110" s="201"/>
      <c r="GM110" s="201"/>
      <c r="GN110" s="201"/>
      <c r="GO110" s="201"/>
      <c r="GP110" s="201"/>
      <c r="GQ110" s="201"/>
      <c r="GR110" s="201"/>
      <c r="GS110" s="201"/>
      <c r="GT110" s="201"/>
      <c r="GU110" s="201"/>
      <c r="GV110" s="201"/>
      <c r="GW110" s="201"/>
      <c r="GX110" s="201"/>
      <c r="GY110" s="201"/>
      <c r="GZ110" s="201"/>
      <c r="HA110" s="201"/>
      <c r="HB110" s="201"/>
      <c r="HC110" s="201"/>
      <c r="HD110" s="201"/>
      <c r="HE110" s="201"/>
      <c r="HF110" s="201"/>
      <c r="HG110" s="201"/>
      <c r="HH110" s="201"/>
      <c r="HI110" s="201"/>
      <c r="HJ110" s="201"/>
      <c r="HK110" s="201"/>
      <c r="HL110" s="201"/>
      <c r="HM110" s="201"/>
      <c r="HN110" s="201"/>
      <c r="HO110" s="201"/>
      <c r="HP110" s="201"/>
      <c r="HQ110" s="201"/>
      <c r="HR110" s="201"/>
      <c r="HS110" s="201"/>
      <c r="HT110" s="201"/>
      <c r="HU110" s="201"/>
      <c r="HV110" s="201"/>
      <c r="HW110" s="201"/>
      <c r="HX110" s="201"/>
      <c r="HY110" s="201"/>
      <c r="HZ110" s="201"/>
      <c r="IA110" s="201"/>
      <c r="IB110" s="201"/>
      <c r="IC110" s="201"/>
      <c r="ID110" s="201"/>
      <c r="IE110" s="201"/>
      <c r="IF110" s="201"/>
      <c r="IG110" s="201"/>
      <c r="IH110" s="201"/>
      <c r="II110" s="201"/>
      <c r="IJ110" s="201"/>
      <c r="IK110" s="201"/>
      <c r="IL110" s="201"/>
      <c r="IM110" s="201"/>
      <c r="IN110" s="201"/>
      <c r="IO110" s="201"/>
      <c r="IP110" s="201"/>
      <c r="IQ110" s="201"/>
      <c r="IR110" s="201"/>
      <c r="IS110" s="201"/>
      <c r="IT110" s="201"/>
      <c r="IU110" s="201"/>
      <c r="IV110" s="201"/>
      <c r="IW110" s="201"/>
      <c r="IX110" s="201"/>
      <c r="IY110" s="201"/>
      <c r="IZ110" s="201"/>
      <c r="JA110" s="201"/>
      <c r="JB110" s="201"/>
      <c r="JC110" s="201"/>
      <c r="JD110" s="201"/>
      <c r="JE110" s="201"/>
    </row>
    <row r="111" spans="1:265" s="1" customFormat="1" ht="60" x14ac:dyDescent="0.25">
      <c r="A111" s="44"/>
      <c r="B111" s="44">
        <v>78</v>
      </c>
      <c r="C111" s="152" t="s">
        <v>342</v>
      </c>
      <c r="D111" s="118" t="s">
        <v>343</v>
      </c>
      <c r="E111" s="48">
        <v>13520</v>
      </c>
      <c r="F111" s="49">
        <v>2.65</v>
      </c>
      <c r="G111" s="78"/>
      <c r="H111" s="48">
        <v>1</v>
      </c>
      <c r="I111" s="51"/>
      <c r="J111" s="119">
        <v>1.4</v>
      </c>
      <c r="K111" s="119">
        <v>1.68</v>
      </c>
      <c r="L111" s="119">
        <v>2.23</v>
      </c>
      <c r="M111" s="120">
        <v>2.57</v>
      </c>
      <c r="N111" s="53"/>
      <c r="O111" s="54">
        <f t="shared" si="109"/>
        <v>0</v>
      </c>
      <c r="P111" s="55"/>
      <c r="Q111" s="54">
        <f t="shared" si="110"/>
        <v>0</v>
      </c>
      <c r="R111" s="53"/>
      <c r="S111" s="54">
        <f t="shared" si="111"/>
        <v>0</v>
      </c>
      <c r="T111" s="53"/>
      <c r="U111" s="54">
        <f t="shared" si="112"/>
        <v>0</v>
      </c>
      <c r="V111" s="53"/>
      <c r="W111" s="53">
        <f t="shared" si="113"/>
        <v>0</v>
      </c>
      <c r="X111" s="53"/>
      <c r="Y111" s="54">
        <f t="shared" si="114"/>
        <v>0</v>
      </c>
      <c r="Z111" s="53"/>
      <c r="AA111" s="54">
        <f t="shared" si="115"/>
        <v>0</v>
      </c>
      <c r="AB111" s="53"/>
      <c r="AC111" s="54">
        <f t="shared" si="116"/>
        <v>0</v>
      </c>
      <c r="AD111" s="53"/>
      <c r="AE111" s="54">
        <f t="shared" si="117"/>
        <v>0</v>
      </c>
      <c r="AF111" s="53"/>
      <c r="AG111" s="54">
        <f t="shared" si="118"/>
        <v>0</v>
      </c>
      <c r="AH111" s="53"/>
      <c r="AI111" s="54">
        <f t="shared" si="119"/>
        <v>0</v>
      </c>
      <c r="AJ111" s="53"/>
      <c r="AK111" s="53">
        <f t="shared" si="120"/>
        <v>0</v>
      </c>
      <c r="AL111" s="53"/>
      <c r="AM111" s="54">
        <f t="shared" si="121"/>
        <v>0</v>
      </c>
      <c r="AN111" s="53"/>
      <c r="AO111" s="54">
        <f t="shared" si="122"/>
        <v>0</v>
      </c>
      <c r="AP111" s="53"/>
      <c r="AQ111" s="54">
        <f t="shared" si="123"/>
        <v>0</v>
      </c>
      <c r="AR111" s="53"/>
      <c r="AS111" s="54">
        <f t="shared" si="124"/>
        <v>0</v>
      </c>
      <c r="AT111" s="53"/>
      <c r="AU111" s="54">
        <f t="shared" si="125"/>
        <v>0</v>
      </c>
      <c r="AV111" s="53"/>
      <c r="AW111" s="54">
        <f t="shared" si="126"/>
        <v>0</v>
      </c>
      <c r="AX111" s="53"/>
      <c r="AY111" s="54">
        <f t="shared" si="127"/>
        <v>0</v>
      </c>
      <c r="AZ111" s="53"/>
      <c r="BA111" s="54">
        <f t="shared" si="128"/>
        <v>0</v>
      </c>
      <c r="BB111" s="53"/>
      <c r="BC111" s="54">
        <f t="shared" si="129"/>
        <v>0</v>
      </c>
      <c r="BD111" s="53"/>
      <c r="BE111" s="54">
        <f t="shared" si="130"/>
        <v>0</v>
      </c>
      <c r="BF111" s="53"/>
      <c r="BG111" s="54">
        <f t="shared" si="131"/>
        <v>0</v>
      </c>
      <c r="BH111" s="53"/>
      <c r="BI111" s="54">
        <f t="shared" si="132"/>
        <v>0</v>
      </c>
      <c r="BJ111" s="53"/>
      <c r="BK111" s="54">
        <f t="shared" si="133"/>
        <v>0</v>
      </c>
      <c r="BL111" s="53"/>
      <c r="BM111" s="54">
        <f t="shared" si="134"/>
        <v>0</v>
      </c>
      <c r="BN111" s="53"/>
      <c r="BO111" s="54">
        <f t="shared" si="135"/>
        <v>0</v>
      </c>
      <c r="BP111" s="53"/>
      <c r="BQ111" s="54">
        <f t="shared" si="136"/>
        <v>0</v>
      </c>
      <c r="BR111" s="53"/>
      <c r="BS111" s="54">
        <f t="shared" si="137"/>
        <v>0</v>
      </c>
      <c r="BT111" s="53"/>
      <c r="BU111" s="54">
        <f t="shared" si="138"/>
        <v>0</v>
      </c>
      <c r="BV111" s="53"/>
      <c r="BW111" s="54">
        <f t="shared" si="139"/>
        <v>0</v>
      </c>
      <c r="BX111" s="53"/>
      <c r="BY111" s="54">
        <f t="shared" si="140"/>
        <v>0</v>
      </c>
      <c r="BZ111" s="53"/>
      <c r="CA111" s="54">
        <f t="shared" si="141"/>
        <v>0</v>
      </c>
      <c r="CB111" s="53"/>
      <c r="CC111" s="54">
        <f t="shared" si="142"/>
        <v>0</v>
      </c>
      <c r="CD111" s="53"/>
      <c r="CE111" s="54">
        <f t="shared" si="143"/>
        <v>0</v>
      </c>
      <c r="CF111" s="53"/>
      <c r="CG111" s="54">
        <f t="shared" si="144"/>
        <v>0</v>
      </c>
      <c r="CH111" s="53"/>
      <c r="CI111" s="54">
        <f t="shared" si="145"/>
        <v>0</v>
      </c>
      <c r="CJ111" s="53"/>
      <c r="CK111" s="54">
        <f t="shared" si="146"/>
        <v>0</v>
      </c>
      <c r="CL111" s="53"/>
      <c r="CM111" s="54">
        <f t="shared" si="147"/>
        <v>0</v>
      </c>
      <c r="CN111" s="53"/>
      <c r="CO111" s="54">
        <f t="shared" si="148"/>
        <v>0</v>
      </c>
      <c r="CP111" s="53"/>
      <c r="CQ111" s="54">
        <f t="shared" si="149"/>
        <v>0</v>
      </c>
      <c r="CR111" s="53"/>
      <c r="CS111" s="54">
        <f t="shared" si="150"/>
        <v>0</v>
      </c>
      <c r="CT111" s="53"/>
      <c r="CU111" s="54">
        <f t="shared" si="151"/>
        <v>0</v>
      </c>
      <c r="CV111" s="53"/>
      <c r="CW111" s="54">
        <f t="shared" si="152"/>
        <v>0</v>
      </c>
      <c r="CX111" s="53"/>
      <c r="CY111" s="54">
        <f t="shared" si="153"/>
        <v>0</v>
      </c>
      <c r="CZ111" s="53"/>
      <c r="DA111" s="54">
        <f t="shared" si="154"/>
        <v>0</v>
      </c>
      <c r="DB111" s="53"/>
      <c r="DC111" s="54">
        <f t="shared" si="155"/>
        <v>0</v>
      </c>
      <c r="DD111" s="53"/>
      <c r="DE111" s="54">
        <f t="shared" si="156"/>
        <v>0</v>
      </c>
      <c r="DF111" s="53"/>
      <c r="DG111" s="54">
        <f t="shared" si="157"/>
        <v>0</v>
      </c>
      <c r="DH111" s="53"/>
      <c r="DI111" s="54">
        <f t="shared" si="158"/>
        <v>0</v>
      </c>
      <c r="DJ111" s="53"/>
      <c r="DK111" s="54">
        <f t="shared" si="159"/>
        <v>0</v>
      </c>
      <c r="DL111" s="53"/>
      <c r="DM111" s="54">
        <f t="shared" si="160"/>
        <v>0</v>
      </c>
      <c r="DN111" s="53"/>
      <c r="DO111" s="54">
        <f t="shared" si="161"/>
        <v>0</v>
      </c>
      <c r="DP111" s="53"/>
      <c r="DQ111" s="54">
        <f t="shared" si="162"/>
        <v>0</v>
      </c>
      <c r="DR111" s="53"/>
      <c r="DS111" s="54">
        <f t="shared" si="163"/>
        <v>0</v>
      </c>
      <c r="DT111" s="53"/>
      <c r="DU111" s="54">
        <f t="shared" si="164"/>
        <v>0</v>
      </c>
      <c r="DV111" s="57"/>
      <c r="DW111" s="54">
        <f t="shared" si="165"/>
        <v>0</v>
      </c>
      <c r="DX111" s="53"/>
      <c r="DY111" s="54">
        <f t="shared" si="166"/>
        <v>0</v>
      </c>
      <c r="DZ111" s="53"/>
      <c r="EA111" s="59">
        <f t="shared" si="167"/>
        <v>0</v>
      </c>
      <c r="EB111" s="53"/>
      <c r="EC111" s="54">
        <f t="shared" si="168"/>
        <v>0</v>
      </c>
      <c r="ED111" s="53"/>
      <c r="EE111" s="54">
        <f t="shared" si="169"/>
        <v>0</v>
      </c>
      <c r="EF111" s="53"/>
      <c r="EG111" s="54">
        <f t="shared" si="170"/>
        <v>0</v>
      </c>
      <c r="EH111" s="53"/>
      <c r="EI111" s="54">
        <f t="shared" si="171"/>
        <v>0</v>
      </c>
      <c r="EJ111" s="53"/>
      <c r="EK111" s="54"/>
      <c r="EL111" s="60">
        <f t="shared" si="172"/>
        <v>0</v>
      </c>
      <c r="EM111" s="60">
        <f>SUM(O111,Y111,Q111,S111,AA111,U111,W111,AC111,AE111,AG111,AI111,AK111,AQ111,AS111,AU111,AO111,CK111,CQ111,CU111,BY111,CA111,DA111,DC111,DE111,DG111,DI111,DK111,DM111,AW111,AM111,AY111,BA111,BC111,BE111,BG111,BI111,BK111,BM111,BO111,BQ111,BS111,EC111,EE111,DY111,EA111,BU111,BW111,CS111,CM111,CO111,CW111,CY111,CC111,CE111,CG111,CI111,DO111,DQ111,DS111,DU111,DW111,EG111,EI111,EK111)</f>
        <v>0</v>
      </c>
      <c r="EN111" s="1">
        <f t="shared" si="173"/>
        <v>0</v>
      </c>
      <c r="EQ111" s="5"/>
      <c r="ER111" s="5"/>
      <c r="ES111" s="5"/>
      <c r="ET111" s="5"/>
      <c r="EU111" s="5"/>
      <c r="EV111" s="5"/>
      <c r="EW111" s="5"/>
      <c r="EX111" s="5"/>
      <c r="EY111" s="5"/>
      <c r="EZ111" s="5"/>
      <c r="FA111" s="5"/>
      <c r="FB111" s="5"/>
      <c r="FC111" s="5"/>
      <c r="FD111" s="5"/>
      <c r="FE111" s="5"/>
      <c r="FF111" s="5"/>
      <c r="FG111" s="5"/>
      <c r="FH111" s="5"/>
      <c r="FI111" s="5"/>
      <c r="FJ111" s="5"/>
      <c r="FK111" s="5"/>
      <c r="FL111" s="5"/>
      <c r="FM111" s="5"/>
      <c r="FN111" s="5"/>
      <c r="FO111" s="5"/>
      <c r="FP111" s="5"/>
      <c r="FQ111" s="5"/>
      <c r="FR111" s="5"/>
      <c r="FS111" s="5"/>
      <c r="FT111" s="5"/>
      <c r="FU111" s="5"/>
      <c r="FV111" s="5"/>
      <c r="FW111" s="5"/>
      <c r="FX111" s="5"/>
      <c r="FY111" s="5"/>
      <c r="FZ111" s="5"/>
      <c r="GA111" s="5"/>
      <c r="GB111" s="5"/>
      <c r="GC111" s="5"/>
      <c r="GD111" s="5"/>
      <c r="GE111" s="5"/>
      <c r="GF111" s="5"/>
      <c r="GG111" s="5"/>
      <c r="GH111" s="5"/>
      <c r="GI111" s="5"/>
      <c r="GJ111" s="5"/>
      <c r="GK111" s="5"/>
      <c r="GL111" s="5"/>
      <c r="GM111" s="5"/>
      <c r="GN111" s="5"/>
      <c r="GO111" s="5"/>
      <c r="GP111" s="5"/>
      <c r="GQ111" s="5"/>
      <c r="GR111" s="5"/>
      <c r="GS111" s="5"/>
      <c r="GT111" s="5"/>
      <c r="GU111" s="5"/>
      <c r="GV111" s="5"/>
      <c r="GW111" s="5"/>
      <c r="GX111" s="5"/>
      <c r="GY111" s="5"/>
      <c r="GZ111" s="5"/>
      <c r="HA111" s="5"/>
      <c r="HB111" s="5"/>
      <c r="HC111" s="5"/>
      <c r="HD111" s="5"/>
      <c r="HE111" s="5"/>
      <c r="HF111" s="5"/>
      <c r="HG111" s="5"/>
      <c r="HH111" s="5"/>
      <c r="HI111" s="5"/>
      <c r="HJ111" s="5"/>
      <c r="HK111" s="5"/>
      <c r="HL111" s="5"/>
      <c r="HM111" s="5"/>
      <c r="HN111" s="5"/>
      <c r="HO111" s="5"/>
      <c r="HP111" s="5"/>
      <c r="HQ111" s="5"/>
      <c r="HR111" s="5"/>
      <c r="HS111" s="5"/>
      <c r="HT111" s="5"/>
      <c r="HU111" s="5"/>
      <c r="HV111" s="5"/>
      <c r="HW111" s="5"/>
      <c r="HX111" s="5"/>
      <c r="HY111" s="5"/>
      <c r="HZ111" s="5"/>
      <c r="IA111" s="5"/>
      <c r="IB111" s="5"/>
      <c r="IC111" s="5"/>
      <c r="ID111" s="5"/>
      <c r="IE111" s="5"/>
      <c r="IF111" s="5"/>
      <c r="IG111" s="5"/>
      <c r="IH111" s="5"/>
      <c r="II111" s="5"/>
      <c r="IJ111" s="5"/>
      <c r="IK111" s="5"/>
      <c r="IL111" s="5"/>
      <c r="IM111" s="5"/>
      <c r="IN111" s="5"/>
      <c r="IO111" s="5"/>
      <c r="IP111" s="5"/>
      <c r="IQ111" s="5"/>
      <c r="IR111" s="5"/>
      <c r="IS111" s="5"/>
      <c r="IT111" s="5"/>
      <c r="IU111" s="5"/>
      <c r="IV111" s="5"/>
      <c r="IW111" s="5"/>
      <c r="IX111" s="5"/>
      <c r="IY111" s="5"/>
      <c r="IZ111" s="5"/>
      <c r="JA111" s="5"/>
      <c r="JB111" s="5"/>
      <c r="JC111" s="5"/>
      <c r="JD111" s="5"/>
      <c r="JE111" s="5"/>
    </row>
    <row r="112" spans="1:265" s="42" customFormat="1" x14ac:dyDescent="0.25">
      <c r="A112" s="32">
        <v>20</v>
      </c>
      <c r="B112" s="84"/>
      <c r="C112" s="20"/>
      <c r="D112" s="34" t="s">
        <v>344</v>
      </c>
      <c r="E112" s="48">
        <v>13520</v>
      </c>
      <c r="F112" s="85">
        <v>0.98</v>
      </c>
      <c r="G112" s="85"/>
      <c r="H112" s="85">
        <v>1</v>
      </c>
      <c r="I112" s="75"/>
      <c r="J112" s="86"/>
      <c r="K112" s="86"/>
      <c r="L112" s="86"/>
      <c r="M112" s="77">
        <v>2.57</v>
      </c>
      <c r="N112" s="43">
        <f>SUM(N113:N118)</f>
        <v>5</v>
      </c>
      <c r="O112" s="43">
        <f t="shared" ref="O112:BZ112" si="175">SUM(O113:O118)</f>
        <v>70033.599999999991</v>
      </c>
      <c r="P112" s="43">
        <f t="shared" si="175"/>
        <v>0</v>
      </c>
      <c r="Q112" s="43">
        <f t="shared" si="175"/>
        <v>0</v>
      </c>
      <c r="R112" s="43">
        <f t="shared" si="175"/>
        <v>0</v>
      </c>
      <c r="S112" s="43">
        <f t="shared" si="175"/>
        <v>0</v>
      </c>
      <c r="T112" s="43">
        <f t="shared" si="175"/>
        <v>0</v>
      </c>
      <c r="U112" s="43">
        <f t="shared" si="175"/>
        <v>0</v>
      </c>
      <c r="V112" s="43">
        <f t="shared" si="175"/>
        <v>0</v>
      </c>
      <c r="W112" s="43">
        <f t="shared" si="175"/>
        <v>0</v>
      </c>
      <c r="X112" s="43">
        <f t="shared" si="175"/>
        <v>0</v>
      </c>
      <c r="Y112" s="43">
        <f t="shared" si="175"/>
        <v>0</v>
      </c>
      <c r="Z112" s="43">
        <f t="shared" si="175"/>
        <v>50</v>
      </c>
      <c r="AA112" s="43">
        <f t="shared" si="175"/>
        <v>700336</v>
      </c>
      <c r="AB112" s="43">
        <f t="shared" si="175"/>
        <v>12</v>
      </c>
      <c r="AC112" s="43">
        <f t="shared" si="175"/>
        <v>168080.63999999998</v>
      </c>
      <c r="AD112" s="43">
        <f t="shared" si="175"/>
        <v>0</v>
      </c>
      <c r="AE112" s="43">
        <f t="shared" si="175"/>
        <v>0</v>
      </c>
      <c r="AF112" s="43">
        <f t="shared" si="175"/>
        <v>17</v>
      </c>
      <c r="AG112" s="43">
        <f t="shared" si="175"/>
        <v>285737.08799999999</v>
      </c>
      <c r="AH112" s="43">
        <f t="shared" si="175"/>
        <v>51</v>
      </c>
      <c r="AI112" s="43">
        <f t="shared" si="175"/>
        <v>1358273.2799999998</v>
      </c>
      <c r="AJ112" s="43">
        <f t="shared" si="175"/>
        <v>0</v>
      </c>
      <c r="AK112" s="43">
        <f t="shared" si="175"/>
        <v>0</v>
      </c>
      <c r="AL112" s="43">
        <f t="shared" si="175"/>
        <v>0</v>
      </c>
      <c r="AM112" s="43">
        <f t="shared" si="175"/>
        <v>0</v>
      </c>
      <c r="AN112" s="43">
        <f t="shared" si="175"/>
        <v>0</v>
      </c>
      <c r="AO112" s="43">
        <f t="shared" si="175"/>
        <v>0</v>
      </c>
      <c r="AP112" s="43">
        <f t="shared" si="175"/>
        <v>0</v>
      </c>
      <c r="AQ112" s="43">
        <f t="shared" si="175"/>
        <v>0</v>
      </c>
      <c r="AR112" s="43">
        <f t="shared" si="175"/>
        <v>0</v>
      </c>
      <c r="AS112" s="43">
        <f t="shared" si="175"/>
        <v>0</v>
      </c>
      <c r="AT112" s="43">
        <f t="shared" si="175"/>
        <v>0</v>
      </c>
      <c r="AU112" s="43">
        <f t="shared" si="175"/>
        <v>0</v>
      </c>
      <c r="AV112" s="43">
        <f t="shared" si="175"/>
        <v>30</v>
      </c>
      <c r="AW112" s="43">
        <f t="shared" si="175"/>
        <v>492127.99999999994</v>
      </c>
      <c r="AX112" s="43">
        <f t="shared" si="175"/>
        <v>185</v>
      </c>
      <c r="AY112" s="43">
        <f t="shared" si="175"/>
        <v>2591243.1999999997</v>
      </c>
      <c r="AZ112" s="43">
        <f t="shared" si="175"/>
        <v>39</v>
      </c>
      <c r="BA112" s="43">
        <f t="shared" si="175"/>
        <v>546262.07999999996</v>
      </c>
      <c r="BB112" s="43">
        <f t="shared" si="175"/>
        <v>24</v>
      </c>
      <c r="BC112" s="43">
        <f t="shared" si="175"/>
        <v>336161.27999999997</v>
      </c>
      <c r="BD112" s="43">
        <f t="shared" si="175"/>
        <v>0</v>
      </c>
      <c r="BE112" s="43">
        <f t="shared" si="175"/>
        <v>0</v>
      </c>
      <c r="BF112" s="43">
        <f t="shared" si="175"/>
        <v>18</v>
      </c>
      <c r="BG112" s="43">
        <f t="shared" si="175"/>
        <v>252120.95999999996</v>
      </c>
      <c r="BH112" s="43">
        <f t="shared" si="175"/>
        <v>0</v>
      </c>
      <c r="BI112" s="43">
        <f t="shared" si="175"/>
        <v>0</v>
      </c>
      <c r="BJ112" s="43">
        <f t="shared" si="175"/>
        <v>3</v>
      </c>
      <c r="BK112" s="43">
        <f t="shared" si="175"/>
        <v>42020.159999999996</v>
      </c>
      <c r="BL112" s="43">
        <f t="shared" si="175"/>
        <v>70</v>
      </c>
      <c r="BM112" s="43">
        <f t="shared" si="175"/>
        <v>980470.39999999991</v>
      </c>
      <c r="BN112" s="43">
        <f t="shared" si="175"/>
        <v>81</v>
      </c>
      <c r="BO112" s="43">
        <f t="shared" si="175"/>
        <v>1134544.32</v>
      </c>
      <c r="BP112" s="43">
        <f t="shared" si="175"/>
        <v>0</v>
      </c>
      <c r="BQ112" s="43">
        <f t="shared" si="175"/>
        <v>0</v>
      </c>
      <c r="BR112" s="43">
        <f t="shared" si="175"/>
        <v>0</v>
      </c>
      <c r="BS112" s="43">
        <f t="shared" si="175"/>
        <v>0</v>
      </c>
      <c r="BT112" s="43">
        <f t="shared" si="175"/>
        <v>2</v>
      </c>
      <c r="BU112" s="43">
        <f t="shared" si="175"/>
        <v>28013.439999999995</v>
      </c>
      <c r="BV112" s="43">
        <f t="shared" si="175"/>
        <v>5</v>
      </c>
      <c r="BW112" s="43">
        <f t="shared" si="175"/>
        <v>70033.599999999991</v>
      </c>
      <c r="BX112" s="43">
        <f t="shared" si="175"/>
        <v>14</v>
      </c>
      <c r="BY112" s="43">
        <f t="shared" si="175"/>
        <v>196094.08000000002</v>
      </c>
      <c r="BZ112" s="43">
        <f t="shared" si="175"/>
        <v>4</v>
      </c>
      <c r="CA112" s="43">
        <f t="shared" ref="CA112:EM112" si="176">SUM(CA113:CA118)</f>
        <v>56026.87999999999</v>
      </c>
      <c r="CB112" s="43">
        <f t="shared" si="176"/>
        <v>4</v>
      </c>
      <c r="CC112" s="43">
        <f t="shared" si="176"/>
        <v>56026.87999999999</v>
      </c>
      <c r="CD112" s="43">
        <f t="shared" si="176"/>
        <v>0</v>
      </c>
      <c r="CE112" s="43">
        <f t="shared" si="176"/>
        <v>0</v>
      </c>
      <c r="CF112" s="43">
        <f t="shared" si="176"/>
        <v>3</v>
      </c>
      <c r="CG112" s="43">
        <f t="shared" si="176"/>
        <v>42020.159999999996</v>
      </c>
      <c r="CH112" s="43">
        <f t="shared" si="176"/>
        <v>7</v>
      </c>
      <c r="CI112" s="43">
        <f t="shared" si="176"/>
        <v>98047.040000000008</v>
      </c>
      <c r="CJ112" s="43">
        <f t="shared" si="176"/>
        <v>12</v>
      </c>
      <c r="CK112" s="43">
        <f t="shared" si="176"/>
        <v>201696.76800000001</v>
      </c>
      <c r="CL112" s="43">
        <f t="shared" si="176"/>
        <v>18</v>
      </c>
      <c r="CM112" s="43">
        <f t="shared" si="176"/>
        <v>302545.152</v>
      </c>
      <c r="CN112" s="43">
        <f t="shared" si="176"/>
        <v>0</v>
      </c>
      <c r="CO112" s="43">
        <f t="shared" si="176"/>
        <v>0</v>
      </c>
      <c r="CP112" s="43">
        <f t="shared" si="176"/>
        <v>0</v>
      </c>
      <c r="CQ112" s="43">
        <f t="shared" si="176"/>
        <v>0</v>
      </c>
      <c r="CR112" s="43">
        <f t="shared" si="176"/>
        <v>0</v>
      </c>
      <c r="CS112" s="43">
        <f t="shared" si="176"/>
        <v>0</v>
      </c>
      <c r="CT112" s="43">
        <f t="shared" si="176"/>
        <v>0</v>
      </c>
      <c r="CU112" s="43">
        <f t="shared" si="176"/>
        <v>0</v>
      </c>
      <c r="CV112" s="43">
        <f t="shared" si="176"/>
        <v>0</v>
      </c>
      <c r="CW112" s="43">
        <f t="shared" si="176"/>
        <v>0</v>
      </c>
      <c r="CX112" s="43">
        <f t="shared" si="176"/>
        <v>0</v>
      </c>
      <c r="CY112" s="43">
        <f t="shared" si="176"/>
        <v>0</v>
      </c>
      <c r="CZ112" s="43">
        <f t="shared" si="176"/>
        <v>58</v>
      </c>
      <c r="DA112" s="43">
        <f t="shared" si="176"/>
        <v>974867.71200000006</v>
      </c>
      <c r="DB112" s="43">
        <f t="shared" si="176"/>
        <v>0</v>
      </c>
      <c r="DC112" s="43">
        <f t="shared" si="176"/>
        <v>0</v>
      </c>
      <c r="DD112" s="43">
        <f t="shared" si="176"/>
        <v>14</v>
      </c>
      <c r="DE112" s="43">
        <f t="shared" si="176"/>
        <v>339795.45600000001</v>
      </c>
      <c r="DF112" s="43">
        <f t="shared" si="176"/>
        <v>2</v>
      </c>
      <c r="DG112" s="43">
        <f t="shared" si="176"/>
        <v>33616.127999999997</v>
      </c>
      <c r="DH112" s="43">
        <f t="shared" si="176"/>
        <v>10</v>
      </c>
      <c r="DI112" s="43">
        <f t="shared" si="176"/>
        <v>168080.63999999998</v>
      </c>
      <c r="DJ112" s="43">
        <f t="shared" si="176"/>
        <v>29</v>
      </c>
      <c r="DK112" s="43">
        <f t="shared" si="176"/>
        <v>487433.85600000003</v>
      </c>
      <c r="DL112" s="43">
        <f t="shared" si="176"/>
        <v>9</v>
      </c>
      <c r="DM112" s="43">
        <f t="shared" si="176"/>
        <v>151272.576</v>
      </c>
      <c r="DN112" s="43">
        <f t="shared" si="176"/>
        <v>0</v>
      </c>
      <c r="DO112" s="43">
        <f t="shared" si="176"/>
        <v>0</v>
      </c>
      <c r="DP112" s="43">
        <f t="shared" si="176"/>
        <v>0</v>
      </c>
      <c r="DQ112" s="43">
        <f t="shared" si="176"/>
        <v>0</v>
      </c>
      <c r="DR112" s="43">
        <f t="shared" si="176"/>
        <v>0</v>
      </c>
      <c r="DS112" s="43">
        <f t="shared" si="176"/>
        <v>0</v>
      </c>
      <c r="DT112" s="43">
        <f t="shared" si="176"/>
        <v>0</v>
      </c>
      <c r="DU112" s="43">
        <f t="shared" si="176"/>
        <v>0</v>
      </c>
      <c r="DV112" s="43">
        <f t="shared" si="176"/>
        <v>0</v>
      </c>
      <c r="DW112" s="43">
        <f t="shared" si="176"/>
        <v>0</v>
      </c>
      <c r="DX112" s="43">
        <f t="shared" si="176"/>
        <v>0</v>
      </c>
      <c r="DY112" s="43">
        <f t="shared" si="176"/>
        <v>0</v>
      </c>
      <c r="DZ112" s="43">
        <f t="shared" si="176"/>
        <v>0</v>
      </c>
      <c r="EA112" s="43">
        <f t="shared" si="176"/>
        <v>0</v>
      </c>
      <c r="EB112" s="43">
        <f t="shared" si="176"/>
        <v>5</v>
      </c>
      <c r="EC112" s="43">
        <f t="shared" si="176"/>
        <v>70033.599999999991</v>
      </c>
      <c r="ED112" s="43">
        <f t="shared" si="176"/>
        <v>0</v>
      </c>
      <c r="EE112" s="43">
        <f t="shared" si="176"/>
        <v>0</v>
      </c>
      <c r="EF112" s="43">
        <f t="shared" si="176"/>
        <v>0</v>
      </c>
      <c r="EG112" s="43">
        <f t="shared" si="176"/>
        <v>0</v>
      </c>
      <c r="EH112" s="43">
        <f t="shared" si="176"/>
        <v>0</v>
      </c>
      <c r="EI112" s="43">
        <f t="shared" si="176"/>
        <v>0</v>
      </c>
      <c r="EJ112" s="43"/>
      <c r="EK112" s="43"/>
      <c r="EL112" s="43">
        <f t="shared" si="176"/>
        <v>781</v>
      </c>
      <c r="EM112" s="43">
        <f t="shared" si="176"/>
        <v>12233014.975999998</v>
      </c>
      <c r="EN112" s="42">
        <f>EM112/EL112</f>
        <v>15663.271416133161</v>
      </c>
      <c r="EQ112" s="5"/>
      <c r="ER112" s="5"/>
      <c r="ES112" s="5"/>
      <c r="ET112" s="5"/>
      <c r="EU112" s="5"/>
      <c r="EV112" s="5"/>
      <c r="EW112" s="5"/>
      <c r="EX112" s="5"/>
      <c r="EY112" s="5"/>
      <c r="EZ112" s="5"/>
      <c r="FA112" s="5"/>
      <c r="FB112" s="5"/>
      <c r="FC112" s="5"/>
      <c r="FD112" s="5"/>
      <c r="FE112" s="5"/>
      <c r="FF112" s="5"/>
      <c r="FG112" s="5"/>
      <c r="FH112" s="5"/>
      <c r="FI112" s="5"/>
      <c r="FJ112" s="5"/>
      <c r="FK112" s="5"/>
      <c r="FL112" s="5"/>
      <c r="FM112" s="5"/>
      <c r="FN112" s="5"/>
      <c r="FO112" s="5"/>
      <c r="FP112" s="5"/>
      <c r="FQ112" s="5"/>
      <c r="FR112" s="5"/>
      <c r="FS112" s="5"/>
      <c r="FT112" s="5"/>
      <c r="FU112" s="5"/>
      <c r="FV112" s="5"/>
      <c r="FW112" s="5"/>
      <c r="FX112" s="5"/>
      <c r="FY112" s="5"/>
      <c r="FZ112" s="5"/>
      <c r="GA112" s="5"/>
      <c r="GB112" s="5"/>
      <c r="GC112" s="5"/>
      <c r="GD112" s="5"/>
      <c r="GE112" s="5"/>
      <c r="GF112" s="5"/>
      <c r="GG112" s="5"/>
      <c r="GH112" s="5"/>
      <c r="GI112" s="5"/>
      <c r="GJ112" s="5"/>
      <c r="GK112" s="5"/>
      <c r="GL112" s="5"/>
      <c r="GM112" s="5"/>
      <c r="GN112" s="5"/>
      <c r="GO112" s="5"/>
      <c r="GP112" s="5"/>
      <c r="GQ112" s="5"/>
      <c r="GR112" s="5"/>
      <c r="GS112" s="5"/>
      <c r="GT112" s="5"/>
      <c r="GU112" s="5"/>
      <c r="GV112" s="5"/>
      <c r="GW112" s="5"/>
      <c r="GX112" s="5"/>
      <c r="GY112" s="5"/>
      <c r="GZ112" s="5"/>
      <c r="HA112" s="5"/>
      <c r="HB112" s="5"/>
      <c r="HC112" s="5"/>
      <c r="HD112" s="5"/>
      <c r="HE112" s="5"/>
      <c r="HF112" s="5"/>
      <c r="HG112" s="5"/>
      <c r="HH112" s="5"/>
      <c r="HI112" s="5"/>
      <c r="HJ112" s="5"/>
      <c r="HK112" s="5"/>
      <c r="HL112" s="5"/>
      <c r="HM112" s="5"/>
      <c r="HN112" s="5"/>
      <c r="HO112" s="5"/>
      <c r="HP112" s="5"/>
      <c r="HQ112" s="5"/>
      <c r="HR112" s="5"/>
      <c r="HS112" s="5"/>
      <c r="HT112" s="5"/>
      <c r="HU112" s="5"/>
      <c r="HV112" s="5"/>
      <c r="HW112" s="5"/>
      <c r="HX112" s="5"/>
      <c r="HY112" s="5"/>
      <c r="HZ112" s="5"/>
      <c r="IA112" s="5"/>
      <c r="IB112" s="5"/>
      <c r="IC112" s="5"/>
      <c r="ID112" s="5"/>
      <c r="IE112" s="5"/>
      <c r="IF112" s="5"/>
      <c r="IG112" s="5"/>
      <c r="IH112" s="5"/>
      <c r="II112" s="5"/>
      <c r="IJ112" s="5"/>
      <c r="IK112" s="5"/>
      <c r="IL112" s="5"/>
      <c r="IM112" s="5"/>
      <c r="IN112" s="5"/>
      <c r="IO112" s="5"/>
      <c r="IP112" s="5"/>
      <c r="IQ112" s="5"/>
      <c r="IR112" s="5"/>
      <c r="IS112" s="5"/>
      <c r="IT112" s="5"/>
      <c r="IU112" s="5"/>
      <c r="IV112" s="5"/>
      <c r="IW112" s="5"/>
      <c r="IX112" s="5"/>
      <c r="IY112" s="5"/>
      <c r="IZ112" s="5"/>
      <c r="JA112" s="5"/>
      <c r="JB112" s="5"/>
      <c r="JC112" s="5"/>
      <c r="JD112" s="5"/>
      <c r="JE112" s="5"/>
    </row>
    <row r="113" spans="1:265" x14ac:dyDescent="0.25">
      <c r="A113" s="44"/>
      <c r="B113" s="45">
        <v>79</v>
      </c>
      <c r="C113" s="46" t="s">
        <v>345</v>
      </c>
      <c r="D113" s="47" t="s">
        <v>346</v>
      </c>
      <c r="E113" s="48">
        <v>13520</v>
      </c>
      <c r="F113" s="49">
        <v>0.74</v>
      </c>
      <c r="G113" s="78"/>
      <c r="H113" s="48">
        <v>1</v>
      </c>
      <c r="I113" s="51"/>
      <c r="J113" s="48">
        <v>1.4</v>
      </c>
      <c r="K113" s="48">
        <v>1.68</v>
      </c>
      <c r="L113" s="48">
        <v>2.23</v>
      </c>
      <c r="M113" s="52">
        <v>2.57</v>
      </c>
      <c r="N113" s="53">
        <v>5</v>
      </c>
      <c r="O113" s="54">
        <f t="shared" ref="O113:O118" si="177">N113*E113*F113*H113*J113*$O$8</f>
        <v>70033.599999999991</v>
      </c>
      <c r="P113" s="55"/>
      <c r="Q113" s="54">
        <f t="shared" ref="Q113:Q118" si="178">P113*E113*F113*H113*J113*$Q$8</f>
        <v>0</v>
      </c>
      <c r="R113" s="53"/>
      <c r="S113" s="54">
        <f t="shared" ref="S113:S118" si="179">R113*E113*F113*H113*J113*$S$8</f>
        <v>0</v>
      </c>
      <c r="T113" s="53"/>
      <c r="U113" s="54">
        <f t="shared" ref="U113:U118" si="180">SUM(T113*E113*F113*H113*J113*$U$8)</f>
        <v>0</v>
      </c>
      <c r="V113" s="53"/>
      <c r="W113" s="53">
        <f t="shared" ref="W113:W118" si="181">SUM(V113*E113*F113*H113*J113*$W$8)</f>
        <v>0</v>
      </c>
      <c r="X113" s="53"/>
      <c r="Y113" s="54">
        <f t="shared" ref="Y113:Y118" si="182">SUM(X113*E113*F113*H113*J113*$Y$8)</f>
        <v>0</v>
      </c>
      <c r="Z113" s="53">
        <v>50</v>
      </c>
      <c r="AA113" s="54">
        <f t="shared" ref="AA113:AA118" si="183">SUM(Z113*E113*F113*H113*J113*$AA$8)</f>
        <v>700336</v>
      </c>
      <c r="AB113" s="53">
        <v>12</v>
      </c>
      <c r="AC113" s="54">
        <f t="shared" ref="AC113:AC118" si="184">SUM(AB113*E113*F113*H113*J113*$AC$8)</f>
        <v>168080.63999999998</v>
      </c>
      <c r="AD113" s="53"/>
      <c r="AE113" s="54">
        <f t="shared" ref="AE113:AE118" si="185">SUM(AD113*E113*F113*H113*K113*$AE$8)</f>
        <v>0</v>
      </c>
      <c r="AF113" s="53">
        <v>17</v>
      </c>
      <c r="AG113" s="54">
        <f t="shared" ref="AG113:AG118" si="186">SUM(AF113*E113*F113*H113*K113*$AG$8)</f>
        <v>285737.08799999999</v>
      </c>
      <c r="AH113" s="53">
        <v>10</v>
      </c>
      <c r="AI113" s="54">
        <f t="shared" ref="AI113:AI118" si="187">SUM(AH113*E113*F113*H113*J113*$AI$8)</f>
        <v>140067.19999999998</v>
      </c>
      <c r="AJ113" s="53"/>
      <c r="AK113" s="53">
        <f t="shared" ref="AK113:AK118" si="188">SUM(AJ113*E113*F113*H113*J113*$AK$8)</f>
        <v>0</v>
      </c>
      <c r="AL113" s="53"/>
      <c r="AM113" s="54">
        <f t="shared" ref="AM113:AM118" si="189">SUM(AL113*E113*F113*H113*J113*$AM$8)</f>
        <v>0</v>
      </c>
      <c r="AN113" s="68"/>
      <c r="AO113" s="54">
        <f t="shared" ref="AO113:AO118" si="190">SUM(AN113*E113*F113*H113*J113*$AO$8)</f>
        <v>0</v>
      </c>
      <c r="AP113" s="53"/>
      <c r="AQ113" s="54">
        <f t="shared" ref="AQ113:AQ118" si="191">SUM(E113*F113*H113*J113*AP113*$AQ$8)</f>
        <v>0</v>
      </c>
      <c r="AR113" s="53"/>
      <c r="AS113" s="54">
        <f t="shared" ref="AS113:AS118" si="192">SUM(AR113*E113*F113*H113*J113*$AS$8)</f>
        <v>0</v>
      </c>
      <c r="AT113" s="53"/>
      <c r="AU113" s="54">
        <f t="shared" ref="AU113:AU118" si="193">SUM(AT113*E113*F113*H113*J113*$AU$8)</f>
        <v>0</v>
      </c>
      <c r="AV113" s="53">
        <v>20</v>
      </c>
      <c r="AW113" s="54">
        <f t="shared" ref="AW113:AW118" si="194">SUM(AV113*E113*F113*H113*J113*$AW$8)</f>
        <v>280134.39999999997</v>
      </c>
      <c r="AX113" s="53">
        <v>185</v>
      </c>
      <c r="AY113" s="54">
        <f t="shared" ref="AY113:AY118" si="195">SUM(AX113*E113*F113*H113*J113*$AY$8)</f>
        <v>2591243.1999999997</v>
      </c>
      <c r="AZ113" s="53">
        <v>39</v>
      </c>
      <c r="BA113" s="54">
        <f t="shared" ref="BA113:BA118" si="196">SUM(AZ113*E113*F113*H113*J113*$BA$8)</f>
        <v>546262.07999999996</v>
      </c>
      <c r="BB113" s="53">
        <v>24</v>
      </c>
      <c r="BC113" s="54">
        <f t="shared" ref="BC113:BC118" si="197">SUM(BB113*E113*F113*H113*J113*$BC$8)</f>
        <v>336161.27999999997</v>
      </c>
      <c r="BD113" s="53"/>
      <c r="BE113" s="54">
        <f t="shared" ref="BE113:BE118" si="198">SUM(BD113*E113*F113*H113*J113*$BE$8)</f>
        <v>0</v>
      </c>
      <c r="BF113" s="53">
        <v>18</v>
      </c>
      <c r="BG113" s="54">
        <f t="shared" ref="BG113:BG118" si="199">BF113*E113*F113*H113*J113*$BG$8</f>
        <v>252120.95999999996</v>
      </c>
      <c r="BH113" s="53"/>
      <c r="BI113" s="54">
        <f t="shared" ref="BI113:BI118" si="200">BH113*E113*F113*H113*J113*$BI$8</f>
        <v>0</v>
      </c>
      <c r="BJ113" s="53">
        <v>3</v>
      </c>
      <c r="BK113" s="54">
        <f t="shared" ref="BK113:BK118" si="201">BJ113*E113*F113*H113*J113*$BK$8</f>
        <v>42020.159999999996</v>
      </c>
      <c r="BL113" s="53">
        <v>70</v>
      </c>
      <c r="BM113" s="54">
        <f t="shared" ref="BM113:BM118" si="202">SUM(BL113*E113*F113*H113*J113*$BM$8)</f>
        <v>980470.39999999991</v>
      </c>
      <c r="BN113" s="53">
        <v>81</v>
      </c>
      <c r="BO113" s="54">
        <f t="shared" ref="BO113:BO118" si="203">SUM(BN113*E113*F113*H113*J113*$BO$8)</f>
        <v>1134544.32</v>
      </c>
      <c r="BP113" s="53"/>
      <c r="BQ113" s="54">
        <f t="shared" ref="BQ113:BQ118" si="204">SUM(BP113*E113*F113*H113*J113*$BQ$8)</f>
        <v>0</v>
      </c>
      <c r="BR113" s="53"/>
      <c r="BS113" s="54">
        <f t="shared" ref="BS113:BS118" si="205">SUM(BR113*E113*F113*H113*J113*$BS$8)</f>
        <v>0</v>
      </c>
      <c r="BT113" s="53">
        <v>2</v>
      </c>
      <c r="BU113" s="54">
        <f t="shared" ref="BU113:BU118" si="206">SUM(BT113*E113*F113*H113*J113*$BU$8)</f>
        <v>28013.439999999995</v>
      </c>
      <c r="BV113" s="53">
        <v>5</v>
      </c>
      <c r="BW113" s="54">
        <f t="shared" ref="BW113:BW118" si="207">BV113*E113*F113*H113*J113*$BW$8</f>
        <v>70033.599999999991</v>
      </c>
      <c r="BX113" s="53">
        <v>14</v>
      </c>
      <c r="BY113" s="54">
        <f t="shared" ref="BY113:BY118" si="208">SUM(BX113*E113*F113*H113*J113*$BY$8)</f>
        <v>196094.08000000002</v>
      </c>
      <c r="BZ113" s="53">
        <v>4</v>
      </c>
      <c r="CA113" s="54">
        <f t="shared" ref="CA113:CA118" si="209">SUM(BZ113*E113*F113*H113*J113*$CA$8)</f>
        <v>56026.87999999999</v>
      </c>
      <c r="CB113" s="53">
        <v>4</v>
      </c>
      <c r="CC113" s="54">
        <f t="shared" ref="CC113:CC118" si="210">SUM(CB113*E113*F113*H113*J113*$CC$8)</f>
        <v>56026.87999999999</v>
      </c>
      <c r="CD113" s="53"/>
      <c r="CE113" s="54">
        <f t="shared" ref="CE113:CE118" si="211">SUM(CD113*E113*F113*H113*J113*$CE$8)</f>
        <v>0</v>
      </c>
      <c r="CF113" s="53">
        <v>3</v>
      </c>
      <c r="CG113" s="54">
        <f t="shared" ref="CG113:CG118" si="212">CF113*E113*F113*H113*J113*$CG$8</f>
        <v>42020.159999999996</v>
      </c>
      <c r="CH113" s="53">
        <v>7</v>
      </c>
      <c r="CI113" s="54">
        <f t="shared" ref="CI113:CI118" si="213">SUM(CH113*E113*F113*H113*J113*$CI$8)</f>
        <v>98047.040000000008</v>
      </c>
      <c r="CJ113" s="53">
        <v>12</v>
      </c>
      <c r="CK113" s="54">
        <f t="shared" ref="CK113:CK118" si="214">SUM(CJ113*E113*F113*H113*K113*$CK$8)</f>
        <v>201696.76800000001</v>
      </c>
      <c r="CL113" s="53">
        <v>18</v>
      </c>
      <c r="CM113" s="54">
        <f t="shared" ref="CM113:CM118" si="215">SUM(CL113*E113*F113*H113*K113*$CM$8)</f>
        <v>302545.152</v>
      </c>
      <c r="CN113" s="53"/>
      <c r="CO113" s="54">
        <f t="shared" ref="CO113:CO118" si="216">SUM(CN113*E113*F113*H113*K113*$CO$8)</f>
        <v>0</v>
      </c>
      <c r="CP113" s="53"/>
      <c r="CQ113" s="54">
        <f t="shared" ref="CQ113:CQ118" si="217">SUM(CP113*E113*F113*H113*K113*$CQ$8)</f>
        <v>0</v>
      </c>
      <c r="CR113" s="53"/>
      <c r="CS113" s="54">
        <f t="shared" ref="CS113:CS118" si="218">SUM(CR113*E113*F113*H113*K113*$CS$8)</f>
        <v>0</v>
      </c>
      <c r="CT113" s="53"/>
      <c r="CU113" s="54">
        <f t="shared" ref="CU113:CU118" si="219">SUM(CT113*E113*F113*H113*K113*$CU$8)</f>
        <v>0</v>
      </c>
      <c r="CV113" s="53"/>
      <c r="CW113" s="54">
        <f t="shared" ref="CW113:CW118" si="220">SUM(CV113*E113*F113*H113*K113*$CW$8)</f>
        <v>0</v>
      </c>
      <c r="CX113" s="53"/>
      <c r="CY113" s="54">
        <f t="shared" ref="CY113:CY118" si="221">SUM(CX113*E113*F113*H113*K113*$CY$8)</f>
        <v>0</v>
      </c>
      <c r="CZ113" s="53">
        <v>58</v>
      </c>
      <c r="DA113" s="54">
        <f t="shared" ref="DA113:DA118" si="222">SUM(CZ113*E113*F113*H113*K113*$DA$8)</f>
        <v>974867.71200000006</v>
      </c>
      <c r="DB113" s="53"/>
      <c r="DC113" s="54">
        <f t="shared" ref="DC113:DC118" si="223">SUM(DB113*E113*F113*H113*K113*$DC$8)</f>
        <v>0</v>
      </c>
      <c r="DD113" s="53">
        <v>9</v>
      </c>
      <c r="DE113" s="54">
        <f t="shared" ref="DE113:DE118" si="224">SUM(DD113*E113*F113*H113*K113*$DE$8)</f>
        <v>151272.576</v>
      </c>
      <c r="DF113" s="53">
        <v>2</v>
      </c>
      <c r="DG113" s="54">
        <f t="shared" ref="DG113:DG118" si="225">SUM(DF113*E113*F113*H113*K113*$DG$8)</f>
        <v>33616.127999999997</v>
      </c>
      <c r="DH113" s="53">
        <v>10</v>
      </c>
      <c r="DI113" s="54">
        <f t="shared" ref="DI113:DI118" si="226">SUM(DH113*E113*F113*H113*K113*$DI$8)</f>
        <v>168080.63999999998</v>
      </c>
      <c r="DJ113" s="53">
        <v>29</v>
      </c>
      <c r="DK113" s="54">
        <f t="shared" ref="DK113:DK118" si="227">SUM(DJ113*E113*F113*H113*K113*$DK$8)</f>
        <v>487433.85600000003</v>
      </c>
      <c r="DL113" s="53">
        <v>9</v>
      </c>
      <c r="DM113" s="54">
        <f t="shared" ref="DM113:DM118" si="228">SUM(DL113*E113*F113*H113*K113*$DM$8)</f>
        <v>151272.576</v>
      </c>
      <c r="DN113" s="53"/>
      <c r="DO113" s="54">
        <f t="shared" ref="DO113:DO118" si="229">DN113*E113*F113*H113*K113*$DO$8</f>
        <v>0</v>
      </c>
      <c r="DP113" s="53"/>
      <c r="DQ113" s="54">
        <f t="shared" ref="DQ113:DQ118" si="230">SUM(DP113*E113*F113*H113*K113*$DQ$8)</f>
        <v>0</v>
      </c>
      <c r="DR113" s="53"/>
      <c r="DS113" s="54">
        <f t="shared" ref="DS113:DS118" si="231">SUM(DR113*E113*F113*H113*K113*$DS$8)</f>
        <v>0</v>
      </c>
      <c r="DT113" s="53"/>
      <c r="DU113" s="54">
        <f t="shared" ref="DU113:DU118" si="232">SUM(DT113*E113*F113*H113*L113*$DU$8)</f>
        <v>0</v>
      </c>
      <c r="DV113" s="57"/>
      <c r="DW113" s="54">
        <f t="shared" ref="DW113:DW118" si="233">SUM(DV113*E113*F113*H113*M113*$DW$8)</f>
        <v>0</v>
      </c>
      <c r="DX113" s="53"/>
      <c r="DY113" s="54">
        <f t="shared" ref="DY113:DY118" si="234">SUM(DX113*E113*F113*H113*J113*$DY$8)</f>
        <v>0</v>
      </c>
      <c r="DZ113" s="53"/>
      <c r="EA113" s="59">
        <f t="shared" ref="EA113:EA118" si="235">SUM(DZ113*E113*F113*H113*J113*$EA$8)</f>
        <v>0</v>
      </c>
      <c r="EB113" s="53">
        <v>5</v>
      </c>
      <c r="EC113" s="54">
        <f t="shared" ref="EC113:EC118" si="236">SUM(EB113*E113*F113*H113*J113*$EC$8)</f>
        <v>70033.599999999991</v>
      </c>
      <c r="ED113" s="53"/>
      <c r="EE113" s="54">
        <f t="shared" ref="EE113:EE118" si="237">SUM(ED113*E113*F113*H113*J113*$EE$8)</f>
        <v>0</v>
      </c>
      <c r="EF113" s="53"/>
      <c r="EG113" s="54">
        <f t="shared" ref="EG113:EG118" si="238">EF113*E113*F113*H113*J113*$EG$8</f>
        <v>0</v>
      </c>
      <c r="EH113" s="53"/>
      <c r="EI113" s="54">
        <f t="shared" ref="EI113:EI118" si="239">EH113*E113*F113*H113*J113*$EI$8</f>
        <v>0</v>
      </c>
      <c r="EJ113" s="53"/>
      <c r="EK113" s="54"/>
      <c r="EL113" s="60">
        <f t="shared" ref="EL113:EM118" si="240">SUM(N113,X113,P113,R113,Z113,T113,V113,AB113,AD113,AF113,AH113,AJ113,AP113,AR113,AT113,AN113,CJ113,CP113,CT113,BX113,BZ113,CZ113,DB113,DD113,DF113,DH113,DJ113,DL113,AV113,AL113,AX113,AZ113,BB113,BD113,BF113,BH113,BJ113,BL113,BN113,BP113,BR113,EB113,ED113,DX113,DZ113,BT113,BV113,CR113,CL113,CN113,CV113,CX113,CB113,CD113,CF113,CH113,DN113,DP113,DR113,DT113,DV113,EF113,EH113,EJ113)</f>
        <v>725</v>
      </c>
      <c r="EM113" s="60">
        <f t="shared" si="240"/>
        <v>10614292.415999999</v>
      </c>
      <c r="EN113" s="1">
        <f t="shared" ref="EN113:EN118" si="241">EL113*H113</f>
        <v>725</v>
      </c>
    </row>
    <row r="114" spans="1:265" ht="45" x14ac:dyDescent="0.25">
      <c r="A114" s="44"/>
      <c r="B114" s="45">
        <v>80</v>
      </c>
      <c r="C114" s="46" t="s">
        <v>347</v>
      </c>
      <c r="D114" s="47" t="s">
        <v>348</v>
      </c>
      <c r="E114" s="48">
        <v>13520</v>
      </c>
      <c r="F114" s="49">
        <v>1.1200000000000001</v>
      </c>
      <c r="G114" s="78"/>
      <c r="H114" s="48">
        <v>1</v>
      </c>
      <c r="I114" s="51"/>
      <c r="J114" s="48">
        <v>1.4</v>
      </c>
      <c r="K114" s="48">
        <v>1.68</v>
      </c>
      <c r="L114" s="48">
        <v>2.23</v>
      </c>
      <c r="M114" s="52">
        <v>2.57</v>
      </c>
      <c r="N114" s="53"/>
      <c r="O114" s="54">
        <f t="shared" si="177"/>
        <v>0</v>
      </c>
      <c r="P114" s="55"/>
      <c r="Q114" s="54">
        <f t="shared" si="178"/>
        <v>0</v>
      </c>
      <c r="R114" s="53"/>
      <c r="S114" s="54">
        <f t="shared" si="179"/>
        <v>0</v>
      </c>
      <c r="T114" s="53"/>
      <c r="U114" s="54">
        <f t="shared" si="180"/>
        <v>0</v>
      </c>
      <c r="V114" s="53"/>
      <c r="W114" s="53">
        <f t="shared" si="181"/>
        <v>0</v>
      </c>
      <c r="X114" s="53"/>
      <c r="Y114" s="54">
        <f t="shared" si="182"/>
        <v>0</v>
      </c>
      <c r="Z114" s="53"/>
      <c r="AA114" s="54">
        <f t="shared" si="183"/>
        <v>0</v>
      </c>
      <c r="AB114" s="53"/>
      <c r="AC114" s="54">
        <f t="shared" si="184"/>
        <v>0</v>
      </c>
      <c r="AD114" s="53"/>
      <c r="AE114" s="54">
        <f t="shared" si="185"/>
        <v>0</v>
      </c>
      <c r="AF114" s="53"/>
      <c r="AG114" s="54">
        <f t="shared" si="186"/>
        <v>0</v>
      </c>
      <c r="AH114" s="53">
        <v>10</v>
      </c>
      <c r="AI114" s="54">
        <f t="shared" si="187"/>
        <v>211993.59999999998</v>
      </c>
      <c r="AJ114" s="53"/>
      <c r="AK114" s="53">
        <f t="shared" si="188"/>
        <v>0</v>
      </c>
      <c r="AL114" s="53"/>
      <c r="AM114" s="54">
        <f t="shared" si="189"/>
        <v>0</v>
      </c>
      <c r="AN114" s="68"/>
      <c r="AO114" s="54">
        <f t="shared" si="190"/>
        <v>0</v>
      </c>
      <c r="AP114" s="53"/>
      <c r="AQ114" s="54">
        <f t="shared" si="191"/>
        <v>0</v>
      </c>
      <c r="AR114" s="53"/>
      <c r="AS114" s="54">
        <f t="shared" si="192"/>
        <v>0</v>
      </c>
      <c r="AT114" s="53"/>
      <c r="AU114" s="54">
        <f t="shared" si="193"/>
        <v>0</v>
      </c>
      <c r="AV114" s="53">
        <v>10</v>
      </c>
      <c r="AW114" s="54">
        <f t="shared" si="194"/>
        <v>211993.59999999998</v>
      </c>
      <c r="AX114" s="53"/>
      <c r="AY114" s="54">
        <f t="shared" si="195"/>
        <v>0</v>
      </c>
      <c r="AZ114" s="53"/>
      <c r="BA114" s="54">
        <f t="shared" si="196"/>
        <v>0</v>
      </c>
      <c r="BB114" s="53"/>
      <c r="BC114" s="54">
        <f t="shared" si="197"/>
        <v>0</v>
      </c>
      <c r="BD114" s="53"/>
      <c r="BE114" s="54">
        <f t="shared" si="198"/>
        <v>0</v>
      </c>
      <c r="BF114" s="53"/>
      <c r="BG114" s="54">
        <f t="shared" si="199"/>
        <v>0</v>
      </c>
      <c r="BH114" s="53"/>
      <c r="BI114" s="54">
        <f t="shared" si="200"/>
        <v>0</v>
      </c>
      <c r="BJ114" s="53"/>
      <c r="BK114" s="54">
        <f t="shared" si="201"/>
        <v>0</v>
      </c>
      <c r="BL114" s="53"/>
      <c r="BM114" s="54">
        <f t="shared" si="202"/>
        <v>0</v>
      </c>
      <c r="BN114" s="53"/>
      <c r="BO114" s="54">
        <f t="shared" si="203"/>
        <v>0</v>
      </c>
      <c r="BP114" s="53"/>
      <c r="BQ114" s="54">
        <f t="shared" si="204"/>
        <v>0</v>
      </c>
      <c r="BR114" s="53"/>
      <c r="BS114" s="54">
        <f t="shared" si="205"/>
        <v>0</v>
      </c>
      <c r="BT114" s="53"/>
      <c r="BU114" s="54">
        <f t="shared" si="206"/>
        <v>0</v>
      </c>
      <c r="BV114" s="53"/>
      <c r="BW114" s="54">
        <f t="shared" si="207"/>
        <v>0</v>
      </c>
      <c r="BX114" s="53"/>
      <c r="BY114" s="54">
        <f t="shared" si="208"/>
        <v>0</v>
      </c>
      <c r="BZ114" s="53"/>
      <c r="CA114" s="54">
        <f t="shared" si="209"/>
        <v>0</v>
      </c>
      <c r="CB114" s="53"/>
      <c r="CC114" s="54">
        <f t="shared" si="210"/>
        <v>0</v>
      </c>
      <c r="CD114" s="53"/>
      <c r="CE114" s="54">
        <f t="shared" si="211"/>
        <v>0</v>
      </c>
      <c r="CF114" s="53"/>
      <c r="CG114" s="54">
        <f t="shared" si="212"/>
        <v>0</v>
      </c>
      <c r="CH114" s="53"/>
      <c r="CI114" s="54">
        <f t="shared" si="213"/>
        <v>0</v>
      </c>
      <c r="CJ114" s="53"/>
      <c r="CK114" s="54">
        <f t="shared" si="214"/>
        <v>0</v>
      </c>
      <c r="CL114" s="53"/>
      <c r="CM114" s="54">
        <f t="shared" si="215"/>
        <v>0</v>
      </c>
      <c r="CN114" s="53"/>
      <c r="CO114" s="54">
        <f t="shared" si="216"/>
        <v>0</v>
      </c>
      <c r="CP114" s="53"/>
      <c r="CQ114" s="54">
        <f t="shared" si="217"/>
        <v>0</v>
      </c>
      <c r="CR114" s="53"/>
      <c r="CS114" s="54">
        <f t="shared" si="218"/>
        <v>0</v>
      </c>
      <c r="CT114" s="53"/>
      <c r="CU114" s="54">
        <f t="shared" si="219"/>
        <v>0</v>
      </c>
      <c r="CV114" s="53"/>
      <c r="CW114" s="54">
        <f t="shared" si="220"/>
        <v>0</v>
      </c>
      <c r="CX114" s="53"/>
      <c r="CY114" s="54">
        <f t="shared" si="221"/>
        <v>0</v>
      </c>
      <c r="CZ114" s="53"/>
      <c r="DA114" s="54">
        <f t="shared" si="222"/>
        <v>0</v>
      </c>
      <c r="DB114" s="53"/>
      <c r="DC114" s="54">
        <f t="shared" si="223"/>
        <v>0</v>
      </c>
      <c r="DD114" s="53"/>
      <c r="DE114" s="54">
        <f t="shared" si="224"/>
        <v>0</v>
      </c>
      <c r="DF114" s="53"/>
      <c r="DG114" s="54">
        <f t="shared" si="225"/>
        <v>0</v>
      </c>
      <c r="DH114" s="53"/>
      <c r="DI114" s="54">
        <f t="shared" si="226"/>
        <v>0</v>
      </c>
      <c r="DJ114" s="53"/>
      <c r="DK114" s="54">
        <f t="shared" si="227"/>
        <v>0</v>
      </c>
      <c r="DL114" s="53"/>
      <c r="DM114" s="54">
        <f t="shared" si="228"/>
        <v>0</v>
      </c>
      <c r="DN114" s="53"/>
      <c r="DO114" s="54">
        <f t="shared" si="229"/>
        <v>0</v>
      </c>
      <c r="DP114" s="53"/>
      <c r="DQ114" s="54">
        <f t="shared" si="230"/>
        <v>0</v>
      </c>
      <c r="DR114" s="53"/>
      <c r="DS114" s="54">
        <f t="shared" si="231"/>
        <v>0</v>
      </c>
      <c r="DT114" s="53"/>
      <c r="DU114" s="54">
        <f t="shared" si="232"/>
        <v>0</v>
      </c>
      <c r="DV114" s="57"/>
      <c r="DW114" s="54">
        <f t="shared" si="233"/>
        <v>0</v>
      </c>
      <c r="DX114" s="53"/>
      <c r="DY114" s="54">
        <f t="shared" si="234"/>
        <v>0</v>
      </c>
      <c r="DZ114" s="53"/>
      <c r="EA114" s="59">
        <f t="shared" si="235"/>
        <v>0</v>
      </c>
      <c r="EB114" s="53"/>
      <c r="EC114" s="54">
        <f t="shared" si="236"/>
        <v>0</v>
      </c>
      <c r="ED114" s="53"/>
      <c r="EE114" s="54">
        <f t="shared" si="237"/>
        <v>0</v>
      </c>
      <c r="EF114" s="53"/>
      <c r="EG114" s="54">
        <f t="shared" si="238"/>
        <v>0</v>
      </c>
      <c r="EH114" s="53"/>
      <c r="EI114" s="54">
        <f t="shared" si="239"/>
        <v>0</v>
      </c>
      <c r="EJ114" s="53"/>
      <c r="EK114" s="54"/>
      <c r="EL114" s="60">
        <f t="shared" si="240"/>
        <v>20</v>
      </c>
      <c r="EM114" s="60">
        <f t="shared" si="240"/>
        <v>423987.19999999995</v>
      </c>
      <c r="EN114" s="1">
        <f t="shared" si="241"/>
        <v>20</v>
      </c>
    </row>
    <row r="115" spans="1:265" s="89" customFormat="1" ht="45" x14ac:dyDescent="0.25">
      <c r="A115" s="44"/>
      <c r="B115" s="45">
        <v>81</v>
      </c>
      <c r="C115" s="46" t="s">
        <v>349</v>
      </c>
      <c r="D115" s="47" t="s">
        <v>350</v>
      </c>
      <c r="E115" s="48">
        <v>13520</v>
      </c>
      <c r="F115" s="49">
        <v>1.66</v>
      </c>
      <c r="G115" s="78"/>
      <c r="H115" s="48">
        <v>1</v>
      </c>
      <c r="I115" s="51"/>
      <c r="J115" s="48">
        <v>1.4</v>
      </c>
      <c r="K115" s="48">
        <v>1.68</v>
      </c>
      <c r="L115" s="48">
        <v>2.23</v>
      </c>
      <c r="M115" s="52">
        <v>2.57</v>
      </c>
      <c r="N115" s="53"/>
      <c r="O115" s="54">
        <f t="shared" si="177"/>
        <v>0</v>
      </c>
      <c r="P115" s="55"/>
      <c r="Q115" s="54">
        <f t="shared" si="178"/>
        <v>0</v>
      </c>
      <c r="R115" s="53"/>
      <c r="S115" s="54">
        <f t="shared" si="179"/>
        <v>0</v>
      </c>
      <c r="T115" s="53"/>
      <c r="U115" s="54">
        <f t="shared" si="180"/>
        <v>0</v>
      </c>
      <c r="V115" s="53"/>
      <c r="W115" s="53">
        <f t="shared" si="181"/>
        <v>0</v>
      </c>
      <c r="X115" s="53"/>
      <c r="Y115" s="54">
        <f t="shared" si="182"/>
        <v>0</v>
      </c>
      <c r="Z115" s="53"/>
      <c r="AA115" s="54">
        <f t="shared" si="183"/>
        <v>0</v>
      </c>
      <c r="AB115" s="53"/>
      <c r="AC115" s="54">
        <f t="shared" si="184"/>
        <v>0</v>
      </c>
      <c r="AD115" s="53"/>
      <c r="AE115" s="54">
        <f t="shared" si="185"/>
        <v>0</v>
      </c>
      <c r="AF115" s="53"/>
      <c r="AG115" s="54">
        <f t="shared" si="186"/>
        <v>0</v>
      </c>
      <c r="AH115" s="53">
        <v>26</v>
      </c>
      <c r="AI115" s="54">
        <f t="shared" si="187"/>
        <v>816932.47999999986</v>
      </c>
      <c r="AJ115" s="53"/>
      <c r="AK115" s="53">
        <f t="shared" si="188"/>
        <v>0</v>
      </c>
      <c r="AL115" s="53"/>
      <c r="AM115" s="54">
        <f t="shared" si="189"/>
        <v>0</v>
      </c>
      <c r="AN115" s="68"/>
      <c r="AO115" s="54">
        <f t="shared" si="190"/>
        <v>0</v>
      </c>
      <c r="AP115" s="53"/>
      <c r="AQ115" s="54">
        <f t="shared" si="191"/>
        <v>0</v>
      </c>
      <c r="AR115" s="53"/>
      <c r="AS115" s="54">
        <f t="shared" si="192"/>
        <v>0</v>
      </c>
      <c r="AT115" s="53"/>
      <c r="AU115" s="54">
        <f t="shared" si="193"/>
        <v>0</v>
      </c>
      <c r="AV115" s="53"/>
      <c r="AW115" s="54">
        <f t="shared" si="194"/>
        <v>0</v>
      </c>
      <c r="AX115" s="53"/>
      <c r="AY115" s="54">
        <f t="shared" si="195"/>
        <v>0</v>
      </c>
      <c r="AZ115" s="53"/>
      <c r="BA115" s="54">
        <f t="shared" si="196"/>
        <v>0</v>
      </c>
      <c r="BB115" s="53"/>
      <c r="BC115" s="54">
        <f t="shared" si="197"/>
        <v>0</v>
      </c>
      <c r="BD115" s="53"/>
      <c r="BE115" s="54">
        <f t="shared" si="198"/>
        <v>0</v>
      </c>
      <c r="BF115" s="53"/>
      <c r="BG115" s="54">
        <f t="shared" si="199"/>
        <v>0</v>
      </c>
      <c r="BH115" s="53"/>
      <c r="BI115" s="54">
        <f t="shared" si="200"/>
        <v>0</v>
      </c>
      <c r="BJ115" s="53"/>
      <c r="BK115" s="54">
        <f t="shared" si="201"/>
        <v>0</v>
      </c>
      <c r="BL115" s="53"/>
      <c r="BM115" s="54">
        <f t="shared" si="202"/>
        <v>0</v>
      </c>
      <c r="BN115" s="53"/>
      <c r="BO115" s="54">
        <f t="shared" si="203"/>
        <v>0</v>
      </c>
      <c r="BP115" s="53"/>
      <c r="BQ115" s="54">
        <f t="shared" si="204"/>
        <v>0</v>
      </c>
      <c r="BR115" s="53"/>
      <c r="BS115" s="54">
        <f t="shared" si="205"/>
        <v>0</v>
      </c>
      <c r="BT115" s="53"/>
      <c r="BU115" s="54">
        <f t="shared" si="206"/>
        <v>0</v>
      </c>
      <c r="BV115" s="53"/>
      <c r="BW115" s="54">
        <f t="shared" si="207"/>
        <v>0</v>
      </c>
      <c r="BX115" s="53"/>
      <c r="BY115" s="54">
        <f t="shared" si="208"/>
        <v>0</v>
      </c>
      <c r="BZ115" s="53"/>
      <c r="CA115" s="54">
        <f t="shared" si="209"/>
        <v>0</v>
      </c>
      <c r="CB115" s="53"/>
      <c r="CC115" s="54">
        <f t="shared" si="210"/>
        <v>0</v>
      </c>
      <c r="CD115" s="53"/>
      <c r="CE115" s="54">
        <f t="shared" si="211"/>
        <v>0</v>
      </c>
      <c r="CF115" s="53"/>
      <c r="CG115" s="54">
        <f t="shared" si="212"/>
        <v>0</v>
      </c>
      <c r="CH115" s="53"/>
      <c r="CI115" s="54">
        <f t="shared" si="213"/>
        <v>0</v>
      </c>
      <c r="CJ115" s="53"/>
      <c r="CK115" s="54">
        <f t="shared" si="214"/>
        <v>0</v>
      </c>
      <c r="CL115" s="53"/>
      <c r="CM115" s="54">
        <f t="shared" si="215"/>
        <v>0</v>
      </c>
      <c r="CN115" s="53"/>
      <c r="CO115" s="54">
        <f t="shared" si="216"/>
        <v>0</v>
      </c>
      <c r="CP115" s="53"/>
      <c r="CQ115" s="54">
        <f t="shared" si="217"/>
        <v>0</v>
      </c>
      <c r="CR115" s="53"/>
      <c r="CS115" s="54">
        <f t="shared" si="218"/>
        <v>0</v>
      </c>
      <c r="CT115" s="53"/>
      <c r="CU115" s="54">
        <f t="shared" si="219"/>
        <v>0</v>
      </c>
      <c r="CV115" s="53"/>
      <c r="CW115" s="54">
        <f t="shared" si="220"/>
        <v>0</v>
      </c>
      <c r="CX115" s="53"/>
      <c r="CY115" s="54">
        <f t="shared" si="221"/>
        <v>0</v>
      </c>
      <c r="CZ115" s="53"/>
      <c r="DA115" s="54">
        <f t="shared" si="222"/>
        <v>0</v>
      </c>
      <c r="DB115" s="53"/>
      <c r="DC115" s="54">
        <f t="shared" si="223"/>
        <v>0</v>
      </c>
      <c r="DD115" s="53">
        <v>5</v>
      </c>
      <c r="DE115" s="54">
        <f t="shared" si="224"/>
        <v>188522.88</v>
      </c>
      <c r="DF115" s="53"/>
      <c r="DG115" s="54">
        <f t="shared" si="225"/>
        <v>0</v>
      </c>
      <c r="DH115" s="53"/>
      <c r="DI115" s="54">
        <f t="shared" si="226"/>
        <v>0</v>
      </c>
      <c r="DJ115" s="53"/>
      <c r="DK115" s="54">
        <f t="shared" si="227"/>
        <v>0</v>
      </c>
      <c r="DL115" s="53"/>
      <c r="DM115" s="54">
        <f t="shared" si="228"/>
        <v>0</v>
      </c>
      <c r="DN115" s="53"/>
      <c r="DO115" s="54">
        <f t="shared" si="229"/>
        <v>0</v>
      </c>
      <c r="DP115" s="53"/>
      <c r="DQ115" s="54">
        <f t="shared" si="230"/>
        <v>0</v>
      </c>
      <c r="DR115" s="53"/>
      <c r="DS115" s="54">
        <f t="shared" si="231"/>
        <v>0</v>
      </c>
      <c r="DT115" s="53"/>
      <c r="DU115" s="54">
        <f t="shared" si="232"/>
        <v>0</v>
      </c>
      <c r="DV115" s="57"/>
      <c r="DW115" s="54">
        <f t="shared" si="233"/>
        <v>0</v>
      </c>
      <c r="DX115" s="68"/>
      <c r="DY115" s="54">
        <f t="shared" si="234"/>
        <v>0</v>
      </c>
      <c r="DZ115" s="53"/>
      <c r="EA115" s="59">
        <f t="shared" si="235"/>
        <v>0</v>
      </c>
      <c r="EB115" s="53"/>
      <c r="EC115" s="54">
        <f t="shared" si="236"/>
        <v>0</v>
      </c>
      <c r="ED115" s="53"/>
      <c r="EE115" s="54">
        <f t="shared" si="237"/>
        <v>0</v>
      </c>
      <c r="EF115" s="53"/>
      <c r="EG115" s="54">
        <f t="shared" si="238"/>
        <v>0</v>
      </c>
      <c r="EH115" s="53"/>
      <c r="EI115" s="54">
        <f t="shared" si="239"/>
        <v>0</v>
      </c>
      <c r="EJ115" s="53"/>
      <c r="EK115" s="54"/>
      <c r="EL115" s="60">
        <f t="shared" si="240"/>
        <v>31</v>
      </c>
      <c r="EM115" s="60">
        <f t="shared" si="240"/>
        <v>1005455.3599999999</v>
      </c>
      <c r="EN115" s="1">
        <f t="shared" si="241"/>
        <v>31</v>
      </c>
      <c r="EQ115" s="200"/>
      <c r="ER115" s="200"/>
      <c r="ES115" s="200"/>
      <c r="ET115" s="200"/>
      <c r="EU115" s="200"/>
      <c r="EV115" s="200"/>
      <c r="EW115" s="200"/>
      <c r="EX115" s="200"/>
      <c r="EY115" s="200"/>
      <c r="EZ115" s="200"/>
      <c r="FA115" s="200"/>
      <c r="FB115" s="200"/>
      <c r="FC115" s="200"/>
      <c r="FD115" s="200"/>
      <c r="FE115" s="200"/>
      <c r="FF115" s="200"/>
      <c r="FG115" s="200"/>
      <c r="FH115" s="200"/>
      <c r="FI115" s="200"/>
      <c r="FJ115" s="200"/>
      <c r="FK115" s="200"/>
      <c r="FL115" s="200"/>
      <c r="FM115" s="200"/>
      <c r="FN115" s="200"/>
      <c r="FO115" s="200"/>
      <c r="FP115" s="200"/>
      <c r="FQ115" s="200"/>
      <c r="FR115" s="200"/>
      <c r="FS115" s="200"/>
      <c r="FT115" s="200"/>
      <c r="FU115" s="200"/>
      <c r="FV115" s="200"/>
      <c r="FW115" s="200"/>
      <c r="FX115" s="200"/>
      <c r="FY115" s="200"/>
      <c r="FZ115" s="200"/>
      <c r="GA115" s="200"/>
      <c r="GB115" s="200"/>
      <c r="GC115" s="200"/>
      <c r="GD115" s="200"/>
      <c r="GE115" s="200"/>
      <c r="GF115" s="200"/>
      <c r="GG115" s="200"/>
      <c r="GH115" s="200"/>
      <c r="GI115" s="200"/>
      <c r="GJ115" s="200"/>
      <c r="GK115" s="200"/>
      <c r="GL115" s="200"/>
      <c r="GM115" s="200"/>
      <c r="GN115" s="200"/>
      <c r="GO115" s="200"/>
      <c r="GP115" s="200"/>
      <c r="GQ115" s="200"/>
      <c r="GR115" s="200"/>
      <c r="GS115" s="200"/>
      <c r="GT115" s="200"/>
      <c r="GU115" s="200"/>
      <c r="GV115" s="200"/>
      <c r="GW115" s="200"/>
      <c r="GX115" s="200"/>
      <c r="GY115" s="200"/>
      <c r="GZ115" s="200"/>
      <c r="HA115" s="200"/>
      <c r="HB115" s="200"/>
      <c r="HC115" s="200"/>
      <c r="HD115" s="200"/>
      <c r="HE115" s="200"/>
      <c r="HF115" s="200"/>
      <c r="HG115" s="200"/>
      <c r="HH115" s="200"/>
      <c r="HI115" s="200"/>
      <c r="HJ115" s="200"/>
      <c r="HK115" s="200"/>
      <c r="HL115" s="200"/>
      <c r="HM115" s="200"/>
      <c r="HN115" s="200"/>
      <c r="HO115" s="200"/>
      <c r="HP115" s="200"/>
      <c r="HQ115" s="200"/>
      <c r="HR115" s="200"/>
      <c r="HS115" s="200"/>
      <c r="HT115" s="200"/>
      <c r="HU115" s="200"/>
      <c r="HV115" s="200"/>
      <c r="HW115" s="200"/>
      <c r="HX115" s="200"/>
      <c r="HY115" s="200"/>
      <c r="HZ115" s="200"/>
      <c r="IA115" s="200"/>
      <c r="IB115" s="200"/>
      <c r="IC115" s="200"/>
      <c r="ID115" s="200"/>
      <c r="IE115" s="200"/>
      <c r="IF115" s="200"/>
      <c r="IG115" s="200"/>
      <c r="IH115" s="200"/>
      <c r="II115" s="200"/>
      <c r="IJ115" s="200"/>
      <c r="IK115" s="200"/>
      <c r="IL115" s="200"/>
      <c r="IM115" s="200"/>
      <c r="IN115" s="200"/>
      <c r="IO115" s="200"/>
      <c r="IP115" s="200"/>
      <c r="IQ115" s="200"/>
      <c r="IR115" s="200"/>
      <c r="IS115" s="200"/>
      <c r="IT115" s="200"/>
      <c r="IU115" s="200"/>
      <c r="IV115" s="200"/>
      <c r="IW115" s="200"/>
      <c r="IX115" s="200"/>
      <c r="IY115" s="200"/>
      <c r="IZ115" s="200"/>
      <c r="JA115" s="200"/>
      <c r="JB115" s="200"/>
      <c r="JC115" s="200"/>
      <c r="JD115" s="200"/>
      <c r="JE115" s="200"/>
    </row>
    <row r="116" spans="1:265" s="121" customFormat="1" ht="45" x14ac:dyDescent="0.25">
      <c r="A116" s="44"/>
      <c r="B116" s="45">
        <v>82</v>
      </c>
      <c r="C116" s="46" t="s">
        <v>351</v>
      </c>
      <c r="D116" s="47" t="s">
        <v>352</v>
      </c>
      <c r="E116" s="48">
        <v>13520</v>
      </c>
      <c r="F116" s="49">
        <v>2</v>
      </c>
      <c r="G116" s="78"/>
      <c r="H116" s="48">
        <v>1</v>
      </c>
      <c r="I116" s="51"/>
      <c r="J116" s="48">
        <v>1.4</v>
      </c>
      <c r="K116" s="48">
        <v>1.68</v>
      </c>
      <c r="L116" s="48">
        <v>2.23</v>
      </c>
      <c r="M116" s="52">
        <v>2.57</v>
      </c>
      <c r="N116" s="53"/>
      <c r="O116" s="54">
        <f t="shared" si="177"/>
        <v>0</v>
      </c>
      <c r="P116" s="55"/>
      <c r="Q116" s="54">
        <f t="shared" si="178"/>
        <v>0</v>
      </c>
      <c r="R116" s="53"/>
      <c r="S116" s="54">
        <f t="shared" si="179"/>
        <v>0</v>
      </c>
      <c r="T116" s="53"/>
      <c r="U116" s="54">
        <f t="shared" si="180"/>
        <v>0</v>
      </c>
      <c r="V116" s="53"/>
      <c r="W116" s="53">
        <f t="shared" si="181"/>
        <v>0</v>
      </c>
      <c r="X116" s="53"/>
      <c r="Y116" s="54">
        <f t="shared" si="182"/>
        <v>0</v>
      </c>
      <c r="Z116" s="53"/>
      <c r="AA116" s="54">
        <f t="shared" si="183"/>
        <v>0</v>
      </c>
      <c r="AB116" s="53"/>
      <c r="AC116" s="54">
        <f t="shared" si="184"/>
        <v>0</v>
      </c>
      <c r="AD116" s="53"/>
      <c r="AE116" s="54">
        <f t="shared" si="185"/>
        <v>0</v>
      </c>
      <c r="AF116" s="53"/>
      <c r="AG116" s="54">
        <f t="shared" si="186"/>
        <v>0</v>
      </c>
      <c r="AH116" s="53">
        <v>5</v>
      </c>
      <c r="AI116" s="54">
        <f t="shared" si="187"/>
        <v>189280</v>
      </c>
      <c r="AJ116" s="53"/>
      <c r="AK116" s="53">
        <f t="shared" si="188"/>
        <v>0</v>
      </c>
      <c r="AL116" s="53"/>
      <c r="AM116" s="54">
        <f t="shared" si="189"/>
        <v>0</v>
      </c>
      <c r="AN116" s="53"/>
      <c r="AO116" s="54">
        <f t="shared" si="190"/>
        <v>0</v>
      </c>
      <c r="AP116" s="53"/>
      <c r="AQ116" s="54">
        <f t="shared" si="191"/>
        <v>0</v>
      </c>
      <c r="AR116" s="53"/>
      <c r="AS116" s="54">
        <f t="shared" si="192"/>
        <v>0</v>
      </c>
      <c r="AT116" s="53"/>
      <c r="AU116" s="54">
        <f t="shared" si="193"/>
        <v>0</v>
      </c>
      <c r="AV116" s="53"/>
      <c r="AW116" s="54">
        <f t="shared" si="194"/>
        <v>0</v>
      </c>
      <c r="AX116" s="53"/>
      <c r="AY116" s="54">
        <f t="shared" si="195"/>
        <v>0</v>
      </c>
      <c r="AZ116" s="53"/>
      <c r="BA116" s="54">
        <f t="shared" si="196"/>
        <v>0</v>
      </c>
      <c r="BB116" s="53"/>
      <c r="BC116" s="54">
        <f t="shared" si="197"/>
        <v>0</v>
      </c>
      <c r="BD116" s="53"/>
      <c r="BE116" s="54">
        <f t="shared" si="198"/>
        <v>0</v>
      </c>
      <c r="BF116" s="53"/>
      <c r="BG116" s="54">
        <f t="shared" si="199"/>
        <v>0</v>
      </c>
      <c r="BH116" s="53"/>
      <c r="BI116" s="54">
        <f t="shared" si="200"/>
        <v>0</v>
      </c>
      <c r="BJ116" s="53"/>
      <c r="BK116" s="54">
        <f t="shared" si="201"/>
        <v>0</v>
      </c>
      <c r="BL116" s="53"/>
      <c r="BM116" s="54">
        <f t="shared" si="202"/>
        <v>0</v>
      </c>
      <c r="BN116" s="53"/>
      <c r="BO116" s="54">
        <f t="shared" si="203"/>
        <v>0</v>
      </c>
      <c r="BP116" s="53"/>
      <c r="BQ116" s="54">
        <f t="shared" si="204"/>
        <v>0</v>
      </c>
      <c r="BR116" s="53"/>
      <c r="BS116" s="54">
        <f t="shared" si="205"/>
        <v>0</v>
      </c>
      <c r="BT116" s="53"/>
      <c r="BU116" s="54">
        <f t="shared" si="206"/>
        <v>0</v>
      </c>
      <c r="BV116" s="53"/>
      <c r="BW116" s="54">
        <f t="shared" si="207"/>
        <v>0</v>
      </c>
      <c r="BX116" s="53"/>
      <c r="BY116" s="54">
        <f t="shared" si="208"/>
        <v>0</v>
      </c>
      <c r="BZ116" s="53"/>
      <c r="CA116" s="54">
        <f t="shared" si="209"/>
        <v>0</v>
      </c>
      <c r="CB116" s="53"/>
      <c r="CC116" s="54">
        <f t="shared" si="210"/>
        <v>0</v>
      </c>
      <c r="CD116" s="53"/>
      <c r="CE116" s="54">
        <f t="shared" si="211"/>
        <v>0</v>
      </c>
      <c r="CF116" s="53"/>
      <c r="CG116" s="54">
        <f t="shared" si="212"/>
        <v>0</v>
      </c>
      <c r="CH116" s="53"/>
      <c r="CI116" s="54">
        <f t="shared" si="213"/>
        <v>0</v>
      </c>
      <c r="CJ116" s="53"/>
      <c r="CK116" s="54">
        <f t="shared" si="214"/>
        <v>0</v>
      </c>
      <c r="CL116" s="53"/>
      <c r="CM116" s="54">
        <f t="shared" si="215"/>
        <v>0</v>
      </c>
      <c r="CN116" s="53"/>
      <c r="CO116" s="54">
        <f t="shared" si="216"/>
        <v>0</v>
      </c>
      <c r="CP116" s="53"/>
      <c r="CQ116" s="54">
        <f t="shared" si="217"/>
        <v>0</v>
      </c>
      <c r="CR116" s="53"/>
      <c r="CS116" s="54">
        <f t="shared" si="218"/>
        <v>0</v>
      </c>
      <c r="CT116" s="53"/>
      <c r="CU116" s="54">
        <f t="shared" si="219"/>
        <v>0</v>
      </c>
      <c r="CV116" s="53"/>
      <c r="CW116" s="54">
        <f t="shared" si="220"/>
        <v>0</v>
      </c>
      <c r="CX116" s="53"/>
      <c r="CY116" s="54">
        <f t="shared" si="221"/>
        <v>0</v>
      </c>
      <c r="CZ116" s="53"/>
      <c r="DA116" s="54">
        <f t="shared" si="222"/>
        <v>0</v>
      </c>
      <c r="DB116" s="53"/>
      <c r="DC116" s="54">
        <f t="shared" si="223"/>
        <v>0</v>
      </c>
      <c r="DD116" s="53"/>
      <c r="DE116" s="54">
        <f t="shared" si="224"/>
        <v>0</v>
      </c>
      <c r="DF116" s="53"/>
      <c r="DG116" s="54">
        <f t="shared" si="225"/>
        <v>0</v>
      </c>
      <c r="DH116" s="53"/>
      <c r="DI116" s="54">
        <f t="shared" si="226"/>
        <v>0</v>
      </c>
      <c r="DJ116" s="53"/>
      <c r="DK116" s="54">
        <f t="shared" si="227"/>
        <v>0</v>
      </c>
      <c r="DL116" s="53"/>
      <c r="DM116" s="54">
        <f t="shared" si="228"/>
        <v>0</v>
      </c>
      <c r="DN116" s="53"/>
      <c r="DO116" s="54">
        <f t="shared" si="229"/>
        <v>0</v>
      </c>
      <c r="DP116" s="53"/>
      <c r="DQ116" s="54">
        <f t="shared" si="230"/>
        <v>0</v>
      </c>
      <c r="DR116" s="53"/>
      <c r="DS116" s="54">
        <f t="shared" si="231"/>
        <v>0</v>
      </c>
      <c r="DT116" s="53"/>
      <c r="DU116" s="54">
        <f t="shared" si="232"/>
        <v>0</v>
      </c>
      <c r="DV116" s="57"/>
      <c r="DW116" s="54">
        <f t="shared" si="233"/>
        <v>0</v>
      </c>
      <c r="DX116" s="53"/>
      <c r="DY116" s="54">
        <f t="shared" si="234"/>
        <v>0</v>
      </c>
      <c r="DZ116" s="53"/>
      <c r="EA116" s="59">
        <f t="shared" si="235"/>
        <v>0</v>
      </c>
      <c r="EB116" s="53"/>
      <c r="EC116" s="54">
        <f t="shared" si="236"/>
        <v>0</v>
      </c>
      <c r="ED116" s="53"/>
      <c r="EE116" s="54">
        <f t="shared" si="237"/>
        <v>0</v>
      </c>
      <c r="EF116" s="53"/>
      <c r="EG116" s="54">
        <f t="shared" si="238"/>
        <v>0</v>
      </c>
      <c r="EH116" s="53"/>
      <c r="EI116" s="54">
        <f t="shared" si="239"/>
        <v>0</v>
      </c>
      <c r="EJ116" s="53"/>
      <c r="EK116" s="54"/>
      <c r="EL116" s="60">
        <f t="shared" si="240"/>
        <v>5</v>
      </c>
      <c r="EM116" s="60">
        <f t="shared" si="240"/>
        <v>189280</v>
      </c>
      <c r="EN116" s="1">
        <f t="shared" si="241"/>
        <v>5</v>
      </c>
      <c r="EQ116" s="201"/>
      <c r="ER116" s="201"/>
      <c r="ES116" s="201"/>
      <c r="ET116" s="201"/>
      <c r="EU116" s="201"/>
      <c r="EV116" s="201"/>
      <c r="EW116" s="201"/>
      <c r="EX116" s="201"/>
      <c r="EY116" s="201"/>
      <c r="EZ116" s="201"/>
      <c r="FA116" s="201"/>
      <c r="FB116" s="201"/>
      <c r="FC116" s="201"/>
      <c r="FD116" s="201"/>
      <c r="FE116" s="201"/>
      <c r="FF116" s="201"/>
      <c r="FG116" s="201"/>
      <c r="FH116" s="201"/>
      <c r="FI116" s="201"/>
      <c r="FJ116" s="201"/>
      <c r="FK116" s="201"/>
      <c r="FL116" s="201"/>
      <c r="FM116" s="201"/>
      <c r="FN116" s="201"/>
      <c r="FO116" s="201"/>
      <c r="FP116" s="201"/>
      <c r="FQ116" s="201"/>
      <c r="FR116" s="201"/>
      <c r="FS116" s="201"/>
      <c r="FT116" s="201"/>
      <c r="FU116" s="201"/>
      <c r="FV116" s="201"/>
      <c r="FW116" s="201"/>
      <c r="FX116" s="201"/>
      <c r="FY116" s="201"/>
      <c r="FZ116" s="201"/>
      <c r="GA116" s="201"/>
      <c r="GB116" s="201"/>
      <c r="GC116" s="201"/>
      <c r="GD116" s="201"/>
      <c r="GE116" s="201"/>
      <c r="GF116" s="201"/>
      <c r="GG116" s="201"/>
      <c r="GH116" s="201"/>
      <c r="GI116" s="201"/>
      <c r="GJ116" s="201"/>
      <c r="GK116" s="201"/>
      <c r="GL116" s="201"/>
      <c r="GM116" s="201"/>
      <c r="GN116" s="201"/>
      <c r="GO116" s="201"/>
      <c r="GP116" s="201"/>
      <c r="GQ116" s="201"/>
      <c r="GR116" s="201"/>
      <c r="GS116" s="201"/>
      <c r="GT116" s="201"/>
      <c r="GU116" s="201"/>
      <c r="GV116" s="201"/>
      <c r="GW116" s="201"/>
      <c r="GX116" s="201"/>
      <c r="GY116" s="201"/>
      <c r="GZ116" s="201"/>
      <c r="HA116" s="201"/>
      <c r="HB116" s="201"/>
      <c r="HC116" s="201"/>
      <c r="HD116" s="201"/>
      <c r="HE116" s="201"/>
      <c r="HF116" s="201"/>
      <c r="HG116" s="201"/>
      <c r="HH116" s="201"/>
      <c r="HI116" s="201"/>
      <c r="HJ116" s="201"/>
      <c r="HK116" s="201"/>
      <c r="HL116" s="201"/>
      <c r="HM116" s="201"/>
      <c r="HN116" s="201"/>
      <c r="HO116" s="201"/>
      <c r="HP116" s="201"/>
      <c r="HQ116" s="201"/>
      <c r="HR116" s="201"/>
      <c r="HS116" s="201"/>
      <c r="HT116" s="201"/>
      <c r="HU116" s="201"/>
      <c r="HV116" s="201"/>
      <c r="HW116" s="201"/>
      <c r="HX116" s="201"/>
      <c r="HY116" s="201"/>
      <c r="HZ116" s="201"/>
      <c r="IA116" s="201"/>
      <c r="IB116" s="201"/>
      <c r="IC116" s="201"/>
      <c r="ID116" s="201"/>
      <c r="IE116" s="201"/>
      <c r="IF116" s="201"/>
      <c r="IG116" s="201"/>
      <c r="IH116" s="201"/>
      <c r="II116" s="201"/>
      <c r="IJ116" s="201"/>
      <c r="IK116" s="201"/>
      <c r="IL116" s="201"/>
      <c r="IM116" s="201"/>
      <c r="IN116" s="201"/>
      <c r="IO116" s="201"/>
      <c r="IP116" s="201"/>
      <c r="IQ116" s="201"/>
      <c r="IR116" s="201"/>
      <c r="IS116" s="201"/>
      <c r="IT116" s="201"/>
      <c r="IU116" s="201"/>
      <c r="IV116" s="201"/>
      <c r="IW116" s="201"/>
      <c r="IX116" s="201"/>
      <c r="IY116" s="201"/>
      <c r="IZ116" s="201"/>
      <c r="JA116" s="201"/>
      <c r="JB116" s="201"/>
      <c r="JC116" s="201"/>
      <c r="JD116" s="201"/>
      <c r="JE116" s="201"/>
    </row>
    <row r="117" spans="1:265" s="116" customFormat="1" ht="45" x14ac:dyDescent="0.25">
      <c r="A117" s="44"/>
      <c r="B117" s="45">
        <v>83</v>
      </c>
      <c r="C117" s="46" t="s">
        <v>353</v>
      </c>
      <c r="D117" s="47" t="s">
        <v>354</v>
      </c>
      <c r="E117" s="48">
        <v>13520</v>
      </c>
      <c r="F117" s="49">
        <v>2.46</v>
      </c>
      <c r="G117" s="78"/>
      <c r="H117" s="48">
        <v>1</v>
      </c>
      <c r="I117" s="51"/>
      <c r="J117" s="48">
        <v>1.4</v>
      </c>
      <c r="K117" s="48">
        <v>1.68</v>
      </c>
      <c r="L117" s="48">
        <v>2.23</v>
      </c>
      <c r="M117" s="52">
        <v>2.57</v>
      </c>
      <c r="N117" s="53"/>
      <c r="O117" s="54">
        <f t="shared" si="177"/>
        <v>0</v>
      </c>
      <c r="P117" s="55"/>
      <c r="Q117" s="54">
        <f t="shared" si="178"/>
        <v>0</v>
      </c>
      <c r="R117" s="53"/>
      <c r="S117" s="54">
        <f t="shared" si="179"/>
        <v>0</v>
      </c>
      <c r="T117" s="53"/>
      <c r="U117" s="54">
        <f t="shared" si="180"/>
        <v>0</v>
      </c>
      <c r="V117" s="53"/>
      <c r="W117" s="53">
        <f t="shared" si="181"/>
        <v>0</v>
      </c>
      <c r="X117" s="53"/>
      <c r="Y117" s="54">
        <f t="shared" si="182"/>
        <v>0</v>
      </c>
      <c r="Z117" s="53"/>
      <c r="AA117" s="54">
        <f t="shared" si="183"/>
        <v>0</v>
      </c>
      <c r="AB117" s="53"/>
      <c r="AC117" s="54">
        <f t="shared" si="184"/>
        <v>0</v>
      </c>
      <c r="AD117" s="53"/>
      <c r="AE117" s="54">
        <f t="shared" si="185"/>
        <v>0</v>
      </c>
      <c r="AF117" s="53"/>
      <c r="AG117" s="54">
        <f t="shared" si="186"/>
        <v>0</v>
      </c>
      <c r="AH117" s="53"/>
      <c r="AI117" s="54">
        <f t="shared" si="187"/>
        <v>0</v>
      </c>
      <c r="AJ117" s="53"/>
      <c r="AK117" s="53">
        <f t="shared" si="188"/>
        <v>0</v>
      </c>
      <c r="AL117" s="53"/>
      <c r="AM117" s="54">
        <f t="shared" si="189"/>
        <v>0</v>
      </c>
      <c r="AN117" s="53"/>
      <c r="AO117" s="54">
        <f t="shared" si="190"/>
        <v>0</v>
      </c>
      <c r="AP117" s="53"/>
      <c r="AQ117" s="54">
        <f t="shared" si="191"/>
        <v>0</v>
      </c>
      <c r="AR117" s="53"/>
      <c r="AS117" s="54">
        <f t="shared" si="192"/>
        <v>0</v>
      </c>
      <c r="AT117" s="53"/>
      <c r="AU117" s="54">
        <f t="shared" si="193"/>
        <v>0</v>
      </c>
      <c r="AV117" s="53"/>
      <c r="AW117" s="54">
        <f t="shared" si="194"/>
        <v>0</v>
      </c>
      <c r="AX117" s="53"/>
      <c r="AY117" s="54">
        <f t="shared" si="195"/>
        <v>0</v>
      </c>
      <c r="AZ117" s="53"/>
      <c r="BA117" s="54">
        <f t="shared" si="196"/>
        <v>0</v>
      </c>
      <c r="BB117" s="53"/>
      <c r="BC117" s="54">
        <f t="shared" si="197"/>
        <v>0</v>
      </c>
      <c r="BD117" s="53"/>
      <c r="BE117" s="54">
        <f t="shared" si="198"/>
        <v>0</v>
      </c>
      <c r="BF117" s="53"/>
      <c r="BG117" s="54">
        <f t="shared" si="199"/>
        <v>0</v>
      </c>
      <c r="BH117" s="53"/>
      <c r="BI117" s="54">
        <f t="shared" si="200"/>
        <v>0</v>
      </c>
      <c r="BJ117" s="53"/>
      <c r="BK117" s="54">
        <f t="shared" si="201"/>
        <v>0</v>
      </c>
      <c r="BL117" s="53"/>
      <c r="BM117" s="54">
        <f t="shared" si="202"/>
        <v>0</v>
      </c>
      <c r="BN117" s="53"/>
      <c r="BO117" s="54">
        <f t="shared" si="203"/>
        <v>0</v>
      </c>
      <c r="BP117" s="53"/>
      <c r="BQ117" s="54">
        <f t="shared" si="204"/>
        <v>0</v>
      </c>
      <c r="BR117" s="53"/>
      <c r="BS117" s="54">
        <f t="shared" si="205"/>
        <v>0</v>
      </c>
      <c r="BT117" s="53"/>
      <c r="BU117" s="54">
        <f t="shared" si="206"/>
        <v>0</v>
      </c>
      <c r="BV117" s="53"/>
      <c r="BW117" s="54">
        <f t="shared" si="207"/>
        <v>0</v>
      </c>
      <c r="BX117" s="53"/>
      <c r="BY117" s="54">
        <f t="shared" si="208"/>
        <v>0</v>
      </c>
      <c r="BZ117" s="53"/>
      <c r="CA117" s="54">
        <f t="shared" si="209"/>
        <v>0</v>
      </c>
      <c r="CB117" s="53"/>
      <c r="CC117" s="54">
        <f t="shared" si="210"/>
        <v>0</v>
      </c>
      <c r="CD117" s="53"/>
      <c r="CE117" s="54">
        <f t="shared" si="211"/>
        <v>0</v>
      </c>
      <c r="CF117" s="53"/>
      <c r="CG117" s="54">
        <f t="shared" si="212"/>
        <v>0</v>
      </c>
      <c r="CH117" s="53"/>
      <c r="CI117" s="54">
        <f t="shared" si="213"/>
        <v>0</v>
      </c>
      <c r="CJ117" s="53"/>
      <c r="CK117" s="54">
        <f t="shared" si="214"/>
        <v>0</v>
      </c>
      <c r="CL117" s="53"/>
      <c r="CM117" s="54">
        <f t="shared" si="215"/>
        <v>0</v>
      </c>
      <c r="CN117" s="53"/>
      <c r="CO117" s="54">
        <f t="shared" si="216"/>
        <v>0</v>
      </c>
      <c r="CP117" s="53"/>
      <c r="CQ117" s="54">
        <f t="shared" si="217"/>
        <v>0</v>
      </c>
      <c r="CR117" s="53"/>
      <c r="CS117" s="54">
        <f t="shared" si="218"/>
        <v>0</v>
      </c>
      <c r="CT117" s="53"/>
      <c r="CU117" s="54">
        <f t="shared" si="219"/>
        <v>0</v>
      </c>
      <c r="CV117" s="53"/>
      <c r="CW117" s="54">
        <f t="shared" si="220"/>
        <v>0</v>
      </c>
      <c r="CX117" s="53"/>
      <c r="CY117" s="54">
        <f t="shared" si="221"/>
        <v>0</v>
      </c>
      <c r="CZ117" s="53"/>
      <c r="DA117" s="54">
        <f t="shared" si="222"/>
        <v>0</v>
      </c>
      <c r="DB117" s="53"/>
      <c r="DC117" s="54">
        <f t="shared" si="223"/>
        <v>0</v>
      </c>
      <c r="DD117" s="53"/>
      <c r="DE117" s="54">
        <f t="shared" si="224"/>
        <v>0</v>
      </c>
      <c r="DF117" s="53"/>
      <c r="DG117" s="54">
        <f t="shared" si="225"/>
        <v>0</v>
      </c>
      <c r="DH117" s="53"/>
      <c r="DI117" s="54">
        <f t="shared" si="226"/>
        <v>0</v>
      </c>
      <c r="DJ117" s="53"/>
      <c r="DK117" s="54">
        <f t="shared" si="227"/>
        <v>0</v>
      </c>
      <c r="DL117" s="53"/>
      <c r="DM117" s="54">
        <f t="shared" si="228"/>
        <v>0</v>
      </c>
      <c r="DN117" s="53"/>
      <c r="DO117" s="54">
        <f t="shared" si="229"/>
        <v>0</v>
      </c>
      <c r="DP117" s="53"/>
      <c r="DQ117" s="54">
        <f t="shared" si="230"/>
        <v>0</v>
      </c>
      <c r="DR117" s="53"/>
      <c r="DS117" s="54">
        <f t="shared" si="231"/>
        <v>0</v>
      </c>
      <c r="DT117" s="53"/>
      <c r="DU117" s="54">
        <f t="shared" si="232"/>
        <v>0</v>
      </c>
      <c r="DV117" s="57"/>
      <c r="DW117" s="54">
        <f t="shared" si="233"/>
        <v>0</v>
      </c>
      <c r="DX117" s="53"/>
      <c r="DY117" s="54">
        <f t="shared" si="234"/>
        <v>0</v>
      </c>
      <c r="DZ117" s="53"/>
      <c r="EA117" s="59">
        <f t="shared" si="235"/>
        <v>0</v>
      </c>
      <c r="EB117" s="53"/>
      <c r="EC117" s="54">
        <f t="shared" si="236"/>
        <v>0</v>
      </c>
      <c r="ED117" s="53"/>
      <c r="EE117" s="54">
        <f t="shared" si="237"/>
        <v>0</v>
      </c>
      <c r="EF117" s="53"/>
      <c r="EG117" s="54">
        <f t="shared" si="238"/>
        <v>0</v>
      </c>
      <c r="EH117" s="53"/>
      <c r="EI117" s="54">
        <f t="shared" si="239"/>
        <v>0</v>
      </c>
      <c r="EJ117" s="53"/>
      <c r="EK117" s="54"/>
      <c r="EL117" s="60">
        <f t="shared" si="240"/>
        <v>0</v>
      </c>
      <c r="EM117" s="60">
        <f t="shared" si="240"/>
        <v>0</v>
      </c>
      <c r="EN117" s="1">
        <f t="shared" si="241"/>
        <v>0</v>
      </c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6"/>
      <c r="FV117" s="6"/>
      <c r="FW117" s="6"/>
      <c r="FX117" s="6"/>
      <c r="FY117" s="6"/>
      <c r="FZ117" s="6"/>
      <c r="GA117" s="6"/>
      <c r="GB117" s="6"/>
      <c r="GC117" s="6"/>
      <c r="GD117" s="6"/>
      <c r="GE117" s="6"/>
      <c r="GF117" s="6"/>
      <c r="GG117" s="6"/>
      <c r="GH117" s="6"/>
      <c r="GI117" s="6"/>
      <c r="GJ117" s="6"/>
      <c r="GK117" s="6"/>
      <c r="GL117" s="6"/>
      <c r="GM117" s="6"/>
      <c r="GN117" s="6"/>
      <c r="GO117" s="6"/>
      <c r="GP117" s="6"/>
      <c r="GQ117" s="6"/>
      <c r="GR117" s="6"/>
      <c r="GS117" s="6"/>
      <c r="GT117" s="6"/>
      <c r="GU117" s="6"/>
      <c r="GV117" s="6"/>
      <c r="GW117" s="6"/>
      <c r="GX117" s="6"/>
      <c r="GY117" s="6"/>
      <c r="GZ117" s="6"/>
      <c r="HA117" s="6"/>
      <c r="HB117" s="6"/>
      <c r="HC117" s="6"/>
      <c r="HD117" s="6"/>
      <c r="HE117" s="6"/>
      <c r="HF117" s="6"/>
      <c r="HG117" s="6"/>
      <c r="HH117" s="6"/>
      <c r="HI117" s="6"/>
      <c r="HJ117" s="6"/>
      <c r="HK117" s="6"/>
      <c r="HL117" s="6"/>
      <c r="HM117" s="6"/>
      <c r="HN117" s="6"/>
      <c r="HO117" s="6"/>
      <c r="HP117" s="6"/>
      <c r="HQ117" s="6"/>
      <c r="HR117" s="6"/>
      <c r="HS117" s="6"/>
      <c r="HT117" s="6"/>
      <c r="HU117" s="6"/>
      <c r="HV117" s="6"/>
      <c r="HW117" s="6"/>
      <c r="HX117" s="6"/>
      <c r="HY117" s="6"/>
      <c r="HZ117" s="6"/>
      <c r="IA117" s="6"/>
      <c r="IB117" s="6"/>
      <c r="IC117" s="6"/>
      <c r="ID117" s="6"/>
      <c r="IE117" s="6"/>
      <c r="IF117" s="6"/>
      <c r="IG117" s="6"/>
      <c r="IH117" s="6"/>
      <c r="II117" s="6"/>
      <c r="IJ117" s="6"/>
      <c r="IK117" s="6"/>
      <c r="IL117" s="6"/>
      <c r="IM117" s="6"/>
      <c r="IN117" s="6"/>
      <c r="IO117" s="6"/>
      <c r="IP117" s="6"/>
      <c r="IQ117" s="6"/>
      <c r="IR117" s="6"/>
      <c r="IS117" s="6"/>
      <c r="IT117" s="6"/>
      <c r="IU117" s="6"/>
      <c r="IV117" s="6"/>
      <c r="IW117" s="6"/>
      <c r="IX117" s="6"/>
      <c r="IY117" s="6"/>
      <c r="IZ117" s="6"/>
      <c r="JA117" s="6"/>
      <c r="JB117" s="6"/>
      <c r="JC117" s="6"/>
      <c r="JD117" s="6"/>
      <c r="JE117" s="6"/>
    </row>
    <row r="118" spans="1:265" s="89" customFormat="1" x14ac:dyDescent="0.25">
      <c r="A118" s="44"/>
      <c r="B118" s="45">
        <v>84</v>
      </c>
      <c r="C118" s="46" t="s">
        <v>355</v>
      </c>
      <c r="D118" s="47" t="s">
        <v>356</v>
      </c>
      <c r="E118" s="48">
        <v>13520</v>
      </c>
      <c r="F118" s="49">
        <v>45.5</v>
      </c>
      <c r="G118" s="78"/>
      <c r="H118" s="48">
        <v>1</v>
      </c>
      <c r="I118" s="51"/>
      <c r="J118" s="48">
        <v>1.4</v>
      </c>
      <c r="K118" s="48">
        <v>1.68</v>
      </c>
      <c r="L118" s="48">
        <v>2.23</v>
      </c>
      <c r="M118" s="52">
        <v>2.57</v>
      </c>
      <c r="N118" s="53"/>
      <c r="O118" s="54">
        <f t="shared" si="177"/>
        <v>0</v>
      </c>
      <c r="P118" s="55"/>
      <c r="Q118" s="54">
        <f t="shared" si="178"/>
        <v>0</v>
      </c>
      <c r="R118" s="53"/>
      <c r="S118" s="54">
        <f t="shared" si="179"/>
        <v>0</v>
      </c>
      <c r="T118" s="53"/>
      <c r="U118" s="54">
        <f t="shared" si="180"/>
        <v>0</v>
      </c>
      <c r="V118" s="53"/>
      <c r="W118" s="53">
        <f t="shared" si="181"/>
        <v>0</v>
      </c>
      <c r="X118" s="53"/>
      <c r="Y118" s="54">
        <f t="shared" si="182"/>
        <v>0</v>
      </c>
      <c r="Z118" s="53"/>
      <c r="AA118" s="54">
        <f t="shared" si="183"/>
        <v>0</v>
      </c>
      <c r="AB118" s="53"/>
      <c r="AC118" s="54">
        <f t="shared" si="184"/>
        <v>0</v>
      </c>
      <c r="AD118" s="53"/>
      <c r="AE118" s="54">
        <f t="shared" si="185"/>
        <v>0</v>
      </c>
      <c r="AF118" s="53"/>
      <c r="AG118" s="54">
        <f t="shared" si="186"/>
        <v>0</v>
      </c>
      <c r="AH118" s="53"/>
      <c r="AI118" s="54">
        <f t="shared" si="187"/>
        <v>0</v>
      </c>
      <c r="AJ118" s="53"/>
      <c r="AK118" s="53">
        <f t="shared" si="188"/>
        <v>0</v>
      </c>
      <c r="AL118" s="53"/>
      <c r="AM118" s="54">
        <f t="shared" si="189"/>
        <v>0</v>
      </c>
      <c r="AN118" s="68"/>
      <c r="AO118" s="54">
        <f t="shared" si="190"/>
        <v>0</v>
      </c>
      <c r="AP118" s="53"/>
      <c r="AQ118" s="54">
        <f t="shared" si="191"/>
        <v>0</v>
      </c>
      <c r="AR118" s="53"/>
      <c r="AS118" s="54">
        <f t="shared" si="192"/>
        <v>0</v>
      </c>
      <c r="AT118" s="53"/>
      <c r="AU118" s="54">
        <f t="shared" si="193"/>
        <v>0</v>
      </c>
      <c r="AV118" s="53"/>
      <c r="AW118" s="54">
        <f t="shared" si="194"/>
        <v>0</v>
      </c>
      <c r="AX118" s="53"/>
      <c r="AY118" s="54">
        <f t="shared" si="195"/>
        <v>0</v>
      </c>
      <c r="AZ118" s="53"/>
      <c r="BA118" s="54">
        <f t="shared" si="196"/>
        <v>0</v>
      </c>
      <c r="BB118" s="53"/>
      <c r="BC118" s="54">
        <f t="shared" si="197"/>
        <v>0</v>
      </c>
      <c r="BD118" s="53"/>
      <c r="BE118" s="54">
        <f t="shared" si="198"/>
        <v>0</v>
      </c>
      <c r="BF118" s="53"/>
      <c r="BG118" s="54">
        <f t="shared" si="199"/>
        <v>0</v>
      </c>
      <c r="BH118" s="53"/>
      <c r="BI118" s="54">
        <f t="shared" si="200"/>
        <v>0</v>
      </c>
      <c r="BJ118" s="53"/>
      <c r="BK118" s="54">
        <f t="shared" si="201"/>
        <v>0</v>
      </c>
      <c r="BL118" s="53"/>
      <c r="BM118" s="54">
        <f t="shared" si="202"/>
        <v>0</v>
      </c>
      <c r="BN118" s="53"/>
      <c r="BO118" s="54">
        <f t="shared" si="203"/>
        <v>0</v>
      </c>
      <c r="BP118" s="53"/>
      <c r="BQ118" s="54">
        <f t="shared" si="204"/>
        <v>0</v>
      </c>
      <c r="BR118" s="53"/>
      <c r="BS118" s="54">
        <f t="shared" si="205"/>
        <v>0</v>
      </c>
      <c r="BT118" s="53"/>
      <c r="BU118" s="54">
        <f t="shared" si="206"/>
        <v>0</v>
      </c>
      <c r="BV118" s="53"/>
      <c r="BW118" s="54">
        <f t="shared" si="207"/>
        <v>0</v>
      </c>
      <c r="BX118" s="53"/>
      <c r="BY118" s="54">
        <f t="shared" si="208"/>
        <v>0</v>
      </c>
      <c r="BZ118" s="53"/>
      <c r="CA118" s="54">
        <f t="shared" si="209"/>
        <v>0</v>
      </c>
      <c r="CB118" s="53"/>
      <c r="CC118" s="54">
        <f t="shared" si="210"/>
        <v>0</v>
      </c>
      <c r="CD118" s="53"/>
      <c r="CE118" s="54">
        <f t="shared" si="211"/>
        <v>0</v>
      </c>
      <c r="CF118" s="53"/>
      <c r="CG118" s="54">
        <f t="shared" si="212"/>
        <v>0</v>
      </c>
      <c r="CH118" s="53"/>
      <c r="CI118" s="54">
        <f t="shared" si="213"/>
        <v>0</v>
      </c>
      <c r="CJ118" s="53"/>
      <c r="CK118" s="54">
        <f t="shared" si="214"/>
        <v>0</v>
      </c>
      <c r="CL118" s="53"/>
      <c r="CM118" s="54">
        <f t="shared" si="215"/>
        <v>0</v>
      </c>
      <c r="CN118" s="53"/>
      <c r="CO118" s="54">
        <f t="shared" si="216"/>
        <v>0</v>
      </c>
      <c r="CP118" s="53"/>
      <c r="CQ118" s="54">
        <f t="shared" si="217"/>
        <v>0</v>
      </c>
      <c r="CR118" s="53"/>
      <c r="CS118" s="54">
        <f t="shared" si="218"/>
        <v>0</v>
      </c>
      <c r="CT118" s="53"/>
      <c r="CU118" s="54">
        <f t="shared" si="219"/>
        <v>0</v>
      </c>
      <c r="CV118" s="53"/>
      <c r="CW118" s="54">
        <f t="shared" si="220"/>
        <v>0</v>
      </c>
      <c r="CX118" s="53"/>
      <c r="CY118" s="54">
        <f t="shared" si="221"/>
        <v>0</v>
      </c>
      <c r="CZ118" s="53"/>
      <c r="DA118" s="54">
        <f t="shared" si="222"/>
        <v>0</v>
      </c>
      <c r="DB118" s="53"/>
      <c r="DC118" s="54">
        <f t="shared" si="223"/>
        <v>0</v>
      </c>
      <c r="DD118" s="53"/>
      <c r="DE118" s="54">
        <f t="shared" si="224"/>
        <v>0</v>
      </c>
      <c r="DF118" s="53"/>
      <c r="DG118" s="54">
        <f t="shared" si="225"/>
        <v>0</v>
      </c>
      <c r="DH118" s="53"/>
      <c r="DI118" s="54">
        <f t="shared" si="226"/>
        <v>0</v>
      </c>
      <c r="DJ118" s="53"/>
      <c r="DK118" s="54">
        <f t="shared" si="227"/>
        <v>0</v>
      </c>
      <c r="DL118" s="53"/>
      <c r="DM118" s="54">
        <f t="shared" si="228"/>
        <v>0</v>
      </c>
      <c r="DN118" s="53"/>
      <c r="DO118" s="54">
        <f t="shared" si="229"/>
        <v>0</v>
      </c>
      <c r="DP118" s="53"/>
      <c r="DQ118" s="54">
        <f t="shared" si="230"/>
        <v>0</v>
      </c>
      <c r="DR118" s="53"/>
      <c r="DS118" s="54">
        <f t="shared" si="231"/>
        <v>0</v>
      </c>
      <c r="DT118" s="53"/>
      <c r="DU118" s="54">
        <f t="shared" si="232"/>
        <v>0</v>
      </c>
      <c r="DV118" s="57"/>
      <c r="DW118" s="54">
        <f t="shared" si="233"/>
        <v>0</v>
      </c>
      <c r="DX118" s="68"/>
      <c r="DY118" s="54">
        <f t="shared" si="234"/>
        <v>0</v>
      </c>
      <c r="DZ118" s="53"/>
      <c r="EA118" s="59">
        <f t="shared" si="235"/>
        <v>0</v>
      </c>
      <c r="EB118" s="53"/>
      <c r="EC118" s="54">
        <f t="shared" si="236"/>
        <v>0</v>
      </c>
      <c r="ED118" s="53"/>
      <c r="EE118" s="54">
        <f t="shared" si="237"/>
        <v>0</v>
      </c>
      <c r="EF118" s="53"/>
      <c r="EG118" s="54">
        <f t="shared" si="238"/>
        <v>0</v>
      </c>
      <c r="EH118" s="53"/>
      <c r="EI118" s="54">
        <f t="shared" si="239"/>
        <v>0</v>
      </c>
      <c r="EJ118" s="53"/>
      <c r="EK118" s="54"/>
      <c r="EL118" s="60">
        <f t="shared" si="240"/>
        <v>0</v>
      </c>
      <c r="EM118" s="60">
        <f t="shared" si="240"/>
        <v>0</v>
      </c>
      <c r="EN118" s="1">
        <f t="shared" si="241"/>
        <v>0</v>
      </c>
      <c r="EQ118" s="200"/>
      <c r="ER118" s="200"/>
      <c r="ES118" s="200"/>
      <c r="ET118" s="200"/>
      <c r="EU118" s="200"/>
      <c r="EV118" s="200"/>
      <c r="EW118" s="200"/>
      <c r="EX118" s="200"/>
      <c r="EY118" s="200"/>
      <c r="EZ118" s="200"/>
      <c r="FA118" s="200"/>
      <c r="FB118" s="200"/>
      <c r="FC118" s="200"/>
      <c r="FD118" s="200"/>
      <c r="FE118" s="200"/>
      <c r="FF118" s="200"/>
      <c r="FG118" s="200"/>
      <c r="FH118" s="200"/>
      <c r="FI118" s="200"/>
      <c r="FJ118" s="200"/>
      <c r="FK118" s="200"/>
      <c r="FL118" s="200"/>
      <c r="FM118" s="200"/>
      <c r="FN118" s="200"/>
      <c r="FO118" s="200"/>
      <c r="FP118" s="200"/>
      <c r="FQ118" s="200"/>
      <c r="FR118" s="200"/>
      <c r="FS118" s="200"/>
      <c r="FT118" s="200"/>
      <c r="FU118" s="200"/>
      <c r="FV118" s="200"/>
      <c r="FW118" s="200"/>
      <c r="FX118" s="200"/>
      <c r="FY118" s="200"/>
      <c r="FZ118" s="200"/>
      <c r="GA118" s="200"/>
      <c r="GB118" s="200"/>
      <c r="GC118" s="200"/>
      <c r="GD118" s="200"/>
      <c r="GE118" s="200"/>
      <c r="GF118" s="200"/>
      <c r="GG118" s="200"/>
      <c r="GH118" s="200"/>
      <c r="GI118" s="200"/>
      <c r="GJ118" s="200"/>
      <c r="GK118" s="200"/>
      <c r="GL118" s="200"/>
      <c r="GM118" s="200"/>
      <c r="GN118" s="200"/>
      <c r="GO118" s="200"/>
      <c r="GP118" s="200"/>
      <c r="GQ118" s="200"/>
      <c r="GR118" s="200"/>
      <c r="GS118" s="200"/>
      <c r="GT118" s="200"/>
      <c r="GU118" s="200"/>
      <c r="GV118" s="200"/>
      <c r="GW118" s="200"/>
      <c r="GX118" s="200"/>
      <c r="GY118" s="200"/>
      <c r="GZ118" s="200"/>
      <c r="HA118" s="200"/>
      <c r="HB118" s="200"/>
      <c r="HC118" s="200"/>
      <c r="HD118" s="200"/>
      <c r="HE118" s="200"/>
      <c r="HF118" s="200"/>
      <c r="HG118" s="200"/>
      <c r="HH118" s="200"/>
      <c r="HI118" s="200"/>
      <c r="HJ118" s="200"/>
      <c r="HK118" s="200"/>
      <c r="HL118" s="200"/>
      <c r="HM118" s="200"/>
      <c r="HN118" s="200"/>
      <c r="HO118" s="200"/>
      <c r="HP118" s="200"/>
      <c r="HQ118" s="200"/>
      <c r="HR118" s="200"/>
      <c r="HS118" s="200"/>
      <c r="HT118" s="200"/>
      <c r="HU118" s="200"/>
      <c r="HV118" s="200"/>
      <c r="HW118" s="200"/>
      <c r="HX118" s="200"/>
      <c r="HY118" s="200"/>
      <c r="HZ118" s="200"/>
      <c r="IA118" s="200"/>
      <c r="IB118" s="200"/>
      <c r="IC118" s="200"/>
      <c r="ID118" s="200"/>
      <c r="IE118" s="200"/>
      <c r="IF118" s="200"/>
      <c r="IG118" s="200"/>
      <c r="IH118" s="200"/>
      <c r="II118" s="200"/>
      <c r="IJ118" s="200"/>
      <c r="IK118" s="200"/>
      <c r="IL118" s="200"/>
      <c r="IM118" s="200"/>
      <c r="IN118" s="200"/>
      <c r="IO118" s="200"/>
      <c r="IP118" s="200"/>
      <c r="IQ118" s="200"/>
      <c r="IR118" s="200"/>
      <c r="IS118" s="200"/>
      <c r="IT118" s="200"/>
      <c r="IU118" s="200"/>
      <c r="IV118" s="200"/>
      <c r="IW118" s="200"/>
      <c r="IX118" s="200"/>
      <c r="IY118" s="200"/>
      <c r="IZ118" s="200"/>
      <c r="JA118" s="200"/>
      <c r="JB118" s="200"/>
      <c r="JC118" s="200"/>
      <c r="JD118" s="200"/>
      <c r="JE118" s="200"/>
    </row>
    <row r="119" spans="1:265" s="80" customFormat="1" x14ac:dyDescent="0.25">
      <c r="A119" s="91">
        <v>21</v>
      </c>
      <c r="B119" s="92"/>
      <c r="C119" s="72"/>
      <c r="D119" s="34" t="s">
        <v>357</v>
      </c>
      <c r="E119" s="48">
        <v>13520</v>
      </c>
      <c r="F119" s="85">
        <v>0.98</v>
      </c>
      <c r="G119" s="113"/>
      <c r="H119" s="93">
        <v>1</v>
      </c>
      <c r="I119" s="75"/>
      <c r="J119" s="93">
        <v>1.4</v>
      </c>
      <c r="K119" s="93">
        <v>1.68</v>
      </c>
      <c r="L119" s="93">
        <v>2.23</v>
      </c>
      <c r="M119" s="108">
        <v>2.57</v>
      </c>
      <c r="N119" s="43">
        <f>SUM(N120:N125)</f>
        <v>0</v>
      </c>
      <c r="O119" s="43">
        <f t="shared" ref="O119:BZ119" si="242">SUM(O120:O125)</f>
        <v>0</v>
      </c>
      <c r="P119" s="43">
        <f t="shared" si="242"/>
        <v>400</v>
      </c>
      <c r="Q119" s="43">
        <f t="shared" si="242"/>
        <v>2952768</v>
      </c>
      <c r="R119" s="43">
        <f t="shared" si="242"/>
        <v>0</v>
      </c>
      <c r="S119" s="43">
        <f t="shared" si="242"/>
        <v>0</v>
      </c>
      <c r="T119" s="43">
        <f t="shared" si="242"/>
        <v>0</v>
      </c>
      <c r="U119" s="43">
        <f t="shared" si="242"/>
        <v>0</v>
      </c>
      <c r="V119" s="43">
        <f t="shared" si="242"/>
        <v>0</v>
      </c>
      <c r="W119" s="43">
        <f t="shared" si="242"/>
        <v>0</v>
      </c>
      <c r="X119" s="43">
        <f t="shared" si="242"/>
        <v>3815</v>
      </c>
      <c r="Y119" s="43">
        <f t="shared" si="242"/>
        <v>143973749.91999999</v>
      </c>
      <c r="Z119" s="43">
        <f t="shared" si="242"/>
        <v>15</v>
      </c>
      <c r="AA119" s="43">
        <f t="shared" si="242"/>
        <v>110728.79999999999</v>
      </c>
      <c r="AB119" s="43">
        <f t="shared" si="242"/>
        <v>0</v>
      </c>
      <c r="AC119" s="43">
        <f t="shared" si="242"/>
        <v>0</v>
      </c>
      <c r="AD119" s="43">
        <f t="shared" si="242"/>
        <v>0</v>
      </c>
      <c r="AE119" s="43">
        <f t="shared" si="242"/>
        <v>0</v>
      </c>
      <c r="AF119" s="43">
        <f t="shared" si="242"/>
        <v>0</v>
      </c>
      <c r="AG119" s="43">
        <f t="shared" si="242"/>
        <v>0</v>
      </c>
      <c r="AH119" s="43">
        <f t="shared" si="242"/>
        <v>293</v>
      </c>
      <c r="AI119" s="43">
        <f t="shared" si="242"/>
        <v>4101054.0479999995</v>
      </c>
      <c r="AJ119" s="43">
        <f t="shared" si="242"/>
        <v>0</v>
      </c>
      <c r="AK119" s="43">
        <f t="shared" si="242"/>
        <v>0</v>
      </c>
      <c r="AL119" s="43">
        <f t="shared" si="242"/>
        <v>0</v>
      </c>
      <c r="AM119" s="43">
        <f t="shared" si="242"/>
        <v>0</v>
      </c>
      <c r="AN119" s="43">
        <f t="shared" si="242"/>
        <v>0</v>
      </c>
      <c r="AO119" s="43">
        <f t="shared" si="242"/>
        <v>0</v>
      </c>
      <c r="AP119" s="43">
        <f t="shared" si="242"/>
        <v>0</v>
      </c>
      <c r="AQ119" s="43">
        <f t="shared" si="242"/>
        <v>0</v>
      </c>
      <c r="AR119" s="43">
        <f t="shared" si="242"/>
        <v>0</v>
      </c>
      <c r="AS119" s="43">
        <f t="shared" si="242"/>
        <v>0</v>
      </c>
      <c r="AT119" s="43">
        <f t="shared" si="242"/>
        <v>0</v>
      </c>
      <c r="AU119" s="43">
        <f t="shared" si="242"/>
        <v>0</v>
      </c>
      <c r="AV119" s="43">
        <f t="shared" si="242"/>
        <v>0</v>
      </c>
      <c r="AW119" s="43">
        <f t="shared" si="242"/>
        <v>0</v>
      </c>
      <c r="AX119" s="43">
        <f t="shared" si="242"/>
        <v>23</v>
      </c>
      <c r="AY119" s="43">
        <f t="shared" si="242"/>
        <v>169784.16</v>
      </c>
      <c r="AZ119" s="43">
        <f t="shared" si="242"/>
        <v>60</v>
      </c>
      <c r="BA119" s="43">
        <f t="shared" si="242"/>
        <v>442915.19999999995</v>
      </c>
      <c r="BB119" s="43">
        <f t="shared" si="242"/>
        <v>24</v>
      </c>
      <c r="BC119" s="43">
        <f t="shared" si="242"/>
        <v>177166.07999999999</v>
      </c>
      <c r="BD119" s="43">
        <f t="shared" si="242"/>
        <v>24</v>
      </c>
      <c r="BE119" s="43">
        <f t="shared" si="242"/>
        <v>177166.07999999999</v>
      </c>
      <c r="BF119" s="43">
        <f t="shared" si="242"/>
        <v>6</v>
      </c>
      <c r="BG119" s="43">
        <f t="shared" si="242"/>
        <v>44291.519999999997</v>
      </c>
      <c r="BH119" s="43">
        <f t="shared" si="242"/>
        <v>0</v>
      </c>
      <c r="BI119" s="43">
        <f t="shared" si="242"/>
        <v>0</v>
      </c>
      <c r="BJ119" s="43">
        <f t="shared" si="242"/>
        <v>0</v>
      </c>
      <c r="BK119" s="43">
        <f t="shared" si="242"/>
        <v>0</v>
      </c>
      <c r="BL119" s="43">
        <f t="shared" si="242"/>
        <v>0</v>
      </c>
      <c r="BM119" s="43">
        <f t="shared" si="242"/>
        <v>0</v>
      </c>
      <c r="BN119" s="43">
        <f t="shared" si="242"/>
        <v>3</v>
      </c>
      <c r="BO119" s="43">
        <f t="shared" si="242"/>
        <v>22145.759999999998</v>
      </c>
      <c r="BP119" s="43">
        <f t="shared" si="242"/>
        <v>0</v>
      </c>
      <c r="BQ119" s="43">
        <f t="shared" si="242"/>
        <v>0</v>
      </c>
      <c r="BR119" s="43">
        <f t="shared" si="242"/>
        <v>36</v>
      </c>
      <c r="BS119" s="43">
        <f t="shared" si="242"/>
        <v>265749.12</v>
      </c>
      <c r="BT119" s="43">
        <f t="shared" si="242"/>
        <v>14</v>
      </c>
      <c r="BU119" s="43">
        <f t="shared" si="242"/>
        <v>103346.87999999999</v>
      </c>
      <c r="BV119" s="43">
        <f t="shared" si="242"/>
        <v>0</v>
      </c>
      <c r="BW119" s="43">
        <f t="shared" si="242"/>
        <v>0</v>
      </c>
      <c r="BX119" s="43">
        <f t="shared" si="242"/>
        <v>0</v>
      </c>
      <c r="BY119" s="43">
        <f t="shared" si="242"/>
        <v>0</v>
      </c>
      <c r="BZ119" s="43">
        <f t="shared" si="242"/>
        <v>8</v>
      </c>
      <c r="CA119" s="43">
        <f t="shared" ref="CA119:EM119" si="243">SUM(CA120:CA125)</f>
        <v>59055.360000000001</v>
      </c>
      <c r="CB119" s="43">
        <f t="shared" si="243"/>
        <v>0</v>
      </c>
      <c r="CC119" s="43">
        <f t="shared" si="243"/>
        <v>0</v>
      </c>
      <c r="CD119" s="43">
        <f t="shared" si="243"/>
        <v>0</v>
      </c>
      <c r="CE119" s="43">
        <f t="shared" si="243"/>
        <v>0</v>
      </c>
      <c r="CF119" s="43">
        <f t="shared" si="243"/>
        <v>0</v>
      </c>
      <c r="CG119" s="43">
        <f t="shared" si="243"/>
        <v>0</v>
      </c>
      <c r="CH119" s="43">
        <f t="shared" si="243"/>
        <v>161</v>
      </c>
      <c r="CI119" s="43">
        <f t="shared" si="243"/>
        <v>2016854.1119999997</v>
      </c>
      <c r="CJ119" s="43">
        <f t="shared" si="243"/>
        <v>0</v>
      </c>
      <c r="CK119" s="43">
        <f t="shared" si="243"/>
        <v>0</v>
      </c>
      <c r="CL119" s="43">
        <f t="shared" si="243"/>
        <v>27</v>
      </c>
      <c r="CM119" s="43">
        <f t="shared" si="243"/>
        <v>239174.20800000001</v>
      </c>
      <c r="CN119" s="43">
        <f t="shared" si="243"/>
        <v>0</v>
      </c>
      <c r="CO119" s="43">
        <f t="shared" si="243"/>
        <v>0</v>
      </c>
      <c r="CP119" s="43">
        <f t="shared" si="243"/>
        <v>0</v>
      </c>
      <c r="CQ119" s="43">
        <f t="shared" si="243"/>
        <v>0</v>
      </c>
      <c r="CR119" s="43">
        <f t="shared" si="243"/>
        <v>40</v>
      </c>
      <c r="CS119" s="43">
        <f t="shared" si="243"/>
        <v>354332.15999999997</v>
      </c>
      <c r="CT119" s="43">
        <f t="shared" si="243"/>
        <v>0</v>
      </c>
      <c r="CU119" s="43">
        <f t="shared" si="243"/>
        <v>0</v>
      </c>
      <c r="CV119" s="43">
        <f t="shared" si="243"/>
        <v>0</v>
      </c>
      <c r="CW119" s="43">
        <f t="shared" si="243"/>
        <v>0</v>
      </c>
      <c r="CX119" s="43">
        <f t="shared" si="243"/>
        <v>0</v>
      </c>
      <c r="CY119" s="43">
        <f t="shared" si="243"/>
        <v>0</v>
      </c>
      <c r="CZ119" s="43">
        <f t="shared" si="243"/>
        <v>0</v>
      </c>
      <c r="DA119" s="43">
        <f t="shared" si="243"/>
        <v>0</v>
      </c>
      <c r="DB119" s="43">
        <f t="shared" si="243"/>
        <v>0</v>
      </c>
      <c r="DC119" s="43">
        <f t="shared" si="243"/>
        <v>0</v>
      </c>
      <c r="DD119" s="43">
        <f t="shared" si="243"/>
        <v>0</v>
      </c>
      <c r="DE119" s="43">
        <f t="shared" si="243"/>
        <v>0</v>
      </c>
      <c r="DF119" s="43">
        <f t="shared" si="243"/>
        <v>0</v>
      </c>
      <c r="DG119" s="43">
        <f t="shared" si="243"/>
        <v>0</v>
      </c>
      <c r="DH119" s="43">
        <f t="shared" si="243"/>
        <v>26</v>
      </c>
      <c r="DI119" s="43">
        <f t="shared" si="243"/>
        <v>230315.90400000001</v>
      </c>
      <c r="DJ119" s="43">
        <f t="shared" si="243"/>
        <v>0</v>
      </c>
      <c r="DK119" s="43">
        <f t="shared" si="243"/>
        <v>0</v>
      </c>
      <c r="DL119" s="43">
        <f t="shared" si="243"/>
        <v>0</v>
      </c>
      <c r="DM119" s="43">
        <f t="shared" si="243"/>
        <v>0</v>
      </c>
      <c r="DN119" s="43">
        <f t="shared" si="243"/>
        <v>0</v>
      </c>
      <c r="DO119" s="43">
        <f t="shared" si="243"/>
        <v>0</v>
      </c>
      <c r="DP119" s="43">
        <f t="shared" si="243"/>
        <v>0</v>
      </c>
      <c r="DQ119" s="43">
        <f t="shared" si="243"/>
        <v>0</v>
      </c>
      <c r="DR119" s="43">
        <f t="shared" si="243"/>
        <v>0</v>
      </c>
      <c r="DS119" s="43">
        <f t="shared" si="243"/>
        <v>0</v>
      </c>
      <c r="DT119" s="43">
        <f t="shared" si="243"/>
        <v>0</v>
      </c>
      <c r="DU119" s="43">
        <f t="shared" si="243"/>
        <v>0</v>
      </c>
      <c r="DV119" s="43">
        <f t="shared" si="243"/>
        <v>0</v>
      </c>
      <c r="DW119" s="43">
        <f t="shared" si="243"/>
        <v>0</v>
      </c>
      <c r="DX119" s="43">
        <f t="shared" si="243"/>
        <v>0</v>
      </c>
      <c r="DY119" s="43">
        <f t="shared" si="243"/>
        <v>0</v>
      </c>
      <c r="DZ119" s="43">
        <f t="shared" si="243"/>
        <v>0</v>
      </c>
      <c r="EA119" s="43">
        <f t="shared" si="243"/>
        <v>0</v>
      </c>
      <c r="EB119" s="43">
        <f t="shared" si="243"/>
        <v>0</v>
      </c>
      <c r="EC119" s="43">
        <f t="shared" si="243"/>
        <v>0</v>
      </c>
      <c r="ED119" s="43">
        <f t="shared" si="243"/>
        <v>0</v>
      </c>
      <c r="EE119" s="43">
        <f t="shared" si="243"/>
        <v>0</v>
      </c>
      <c r="EF119" s="43">
        <f t="shared" si="243"/>
        <v>200</v>
      </c>
      <c r="EG119" s="43">
        <f t="shared" si="243"/>
        <v>11629363.199999999</v>
      </c>
      <c r="EH119" s="43">
        <f t="shared" si="243"/>
        <v>0</v>
      </c>
      <c r="EI119" s="43">
        <f t="shared" si="243"/>
        <v>0</v>
      </c>
      <c r="EJ119" s="43"/>
      <c r="EK119" s="43"/>
      <c r="EL119" s="43">
        <f t="shared" si="243"/>
        <v>5175</v>
      </c>
      <c r="EM119" s="43">
        <f t="shared" si="243"/>
        <v>167069960.51199999</v>
      </c>
      <c r="EN119" s="42">
        <f>EM119/EL119</f>
        <v>32284.050340483092</v>
      </c>
      <c r="EQ119" s="200"/>
      <c r="ER119" s="200"/>
      <c r="ES119" s="200"/>
      <c r="ET119" s="200"/>
      <c r="EU119" s="200"/>
      <c r="EV119" s="200"/>
      <c r="EW119" s="200"/>
      <c r="EX119" s="200"/>
      <c r="EY119" s="200"/>
      <c r="EZ119" s="200"/>
      <c r="FA119" s="200"/>
      <c r="FB119" s="200"/>
      <c r="FC119" s="200"/>
      <c r="FD119" s="200"/>
      <c r="FE119" s="200"/>
      <c r="FF119" s="200"/>
      <c r="FG119" s="200"/>
      <c r="FH119" s="200"/>
      <c r="FI119" s="200"/>
      <c r="FJ119" s="200"/>
      <c r="FK119" s="200"/>
      <c r="FL119" s="200"/>
      <c r="FM119" s="200"/>
      <c r="FN119" s="200"/>
      <c r="FO119" s="200"/>
      <c r="FP119" s="200"/>
      <c r="FQ119" s="200"/>
      <c r="FR119" s="200"/>
      <c r="FS119" s="200"/>
      <c r="FT119" s="200"/>
      <c r="FU119" s="200"/>
      <c r="FV119" s="200"/>
      <c r="FW119" s="200"/>
      <c r="FX119" s="200"/>
      <c r="FY119" s="200"/>
      <c r="FZ119" s="200"/>
      <c r="GA119" s="200"/>
      <c r="GB119" s="200"/>
      <c r="GC119" s="200"/>
      <c r="GD119" s="200"/>
      <c r="GE119" s="200"/>
      <c r="GF119" s="200"/>
      <c r="GG119" s="200"/>
      <c r="GH119" s="200"/>
      <c r="GI119" s="200"/>
      <c r="GJ119" s="200"/>
      <c r="GK119" s="200"/>
      <c r="GL119" s="200"/>
      <c r="GM119" s="200"/>
      <c r="GN119" s="200"/>
      <c r="GO119" s="200"/>
      <c r="GP119" s="200"/>
      <c r="GQ119" s="200"/>
      <c r="GR119" s="200"/>
      <c r="GS119" s="200"/>
      <c r="GT119" s="200"/>
      <c r="GU119" s="200"/>
      <c r="GV119" s="200"/>
      <c r="GW119" s="200"/>
      <c r="GX119" s="200"/>
      <c r="GY119" s="200"/>
      <c r="GZ119" s="200"/>
      <c r="HA119" s="200"/>
      <c r="HB119" s="200"/>
      <c r="HC119" s="200"/>
      <c r="HD119" s="200"/>
      <c r="HE119" s="200"/>
      <c r="HF119" s="200"/>
      <c r="HG119" s="200"/>
      <c r="HH119" s="200"/>
      <c r="HI119" s="200"/>
      <c r="HJ119" s="200"/>
      <c r="HK119" s="200"/>
      <c r="HL119" s="200"/>
      <c r="HM119" s="200"/>
      <c r="HN119" s="200"/>
      <c r="HO119" s="200"/>
      <c r="HP119" s="200"/>
      <c r="HQ119" s="200"/>
      <c r="HR119" s="200"/>
      <c r="HS119" s="200"/>
      <c r="HT119" s="200"/>
      <c r="HU119" s="200"/>
      <c r="HV119" s="200"/>
      <c r="HW119" s="200"/>
      <c r="HX119" s="200"/>
      <c r="HY119" s="200"/>
      <c r="HZ119" s="200"/>
      <c r="IA119" s="200"/>
      <c r="IB119" s="200"/>
      <c r="IC119" s="200"/>
      <c r="ID119" s="200"/>
      <c r="IE119" s="200"/>
      <c r="IF119" s="200"/>
      <c r="IG119" s="200"/>
      <c r="IH119" s="200"/>
      <c r="II119" s="200"/>
      <c r="IJ119" s="200"/>
      <c r="IK119" s="200"/>
      <c r="IL119" s="200"/>
      <c r="IM119" s="200"/>
      <c r="IN119" s="200"/>
      <c r="IO119" s="200"/>
      <c r="IP119" s="200"/>
      <c r="IQ119" s="200"/>
      <c r="IR119" s="200"/>
      <c r="IS119" s="200"/>
      <c r="IT119" s="200"/>
      <c r="IU119" s="200"/>
      <c r="IV119" s="200"/>
      <c r="IW119" s="200"/>
      <c r="IX119" s="200"/>
      <c r="IY119" s="200"/>
      <c r="IZ119" s="200"/>
      <c r="JA119" s="200"/>
      <c r="JB119" s="200"/>
      <c r="JC119" s="200"/>
      <c r="JD119" s="200"/>
      <c r="JE119" s="200"/>
    </row>
    <row r="120" spans="1:265" s="89" customFormat="1" x14ac:dyDescent="0.25">
      <c r="A120" s="44"/>
      <c r="B120" s="45">
        <v>85</v>
      </c>
      <c r="C120" s="46" t="s">
        <v>358</v>
      </c>
      <c r="D120" s="47" t="s">
        <v>359</v>
      </c>
      <c r="E120" s="48">
        <v>13520</v>
      </c>
      <c r="F120" s="49">
        <v>0.39</v>
      </c>
      <c r="G120" s="78"/>
      <c r="H120" s="48">
        <v>1</v>
      </c>
      <c r="I120" s="51"/>
      <c r="J120" s="48">
        <v>1.4</v>
      </c>
      <c r="K120" s="48">
        <v>1.68</v>
      </c>
      <c r="L120" s="48">
        <v>2.23</v>
      </c>
      <c r="M120" s="52">
        <v>2.57</v>
      </c>
      <c r="N120" s="53"/>
      <c r="O120" s="54">
        <f t="shared" ref="O120:O125" si="244">N120*E120*F120*H120*J120*$O$8</f>
        <v>0</v>
      </c>
      <c r="P120" s="53">
        <v>400</v>
      </c>
      <c r="Q120" s="54">
        <f t="shared" ref="Q120:Q125" si="245">P120*E120*F120*H120*J120*$Q$8</f>
        <v>2952768</v>
      </c>
      <c r="R120" s="53"/>
      <c r="S120" s="54">
        <f t="shared" ref="S120:S125" si="246">R120*E120*F120*H120*J120*$S$8</f>
        <v>0</v>
      </c>
      <c r="T120" s="53"/>
      <c r="U120" s="54">
        <f t="shared" ref="U120:U125" si="247">SUM(T120*E120*F120*H120*J120*$U$8)</f>
        <v>0</v>
      </c>
      <c r="V120" s="53"/>
      <c r="W120" s="53">
        <f t="shared" ref="W120:W125" si="248">SUM(V120*E120*F120*H120*J120*$W$8)</f>
        <v>0</v>
      </c>
      <c r="X120" s="53">
        <v>3</v>
      </c>
      <c r="Y120" s="54">
        <f t="shared" ref="Y120:Y125" si="249">SUM(X120*E120*F120*H120*J120*$Y$8)</f>
        <v>22145.759999999998</v>
      </c>
      <c r="Z120" s="53">
        <v>15</v>
      </c>
      <c r="AA120" s="54">
        <f t="shared" ref="AA120:AA125" si="250">SUM(Z120*E120*F120*H120*J120*$AA$8)</f>
        <v>110728.79999999999</v>
      </c>
      <c r="AB120" s="53"/>
      <c r="AC120" s="54">
        <f t="shared" ref="AC120:AC125" si="251">SUM(AB120*E120*F120*H120*J120*$AC$8)</f>
        <v>0</v>
      </c>
      <c r="AD120" s="53">
        <v>0</v>
      </c>
      <c r="AE120" s="54">
        <f t="shared" ref="AE120:AE125" si="252">SUM(AD120*E120*F120*H120*K120*$AE$8)</f>
        <v>0</v>
      </c>
      <c r="AF120" s="53"/>
      <c r="AG120" s="54">
        <f t="shared" ref="AG120:AG125" si="253">SUM(AF120*E120*F120*H120*K120*$AG$8)</f>
        <v>0</v>
      </c>
      <c r="AH120" s="53">
        <v>63</v>
      </c>
      <c r="AI120" s="54">
        <f t="shared" ref="AI120:AI125" si="254">SUM(AH120*E120*F120*H120*J120*$AI$8)</f>
        <v>465060.96</v>
      </c>
      <c r="AJ120" s="53"/>
      <c r="AK120" s="53">
        <f t="shared" ref="AK120:AK125" si="255">SUM(AJ120*E120*F120*H120*J120*$AK$8)</f>
        <v>0</v>
      </c>
      <c r="AL120" s="53"/>
      <c r="AM120" s="54">
        <f t="shared" ref="AM120:AM125" si="256">SUM(AL120*E120*F120*H120*J120*$AM$8)</f>
        <v>0</v>
      </c>
      <c r="AN120" s="68"/>
      <c r="AO120" s="54">
        <f t="shared" ref="AO120:AO125" si="257">SUM(AN120*E120*F120*H120*J120*$AO$8)</f>
        <v>0</v>
      </c>
      <c r="AP120" s="53"/>
      <c r="AQ120" s="54">
        <f t="shared" ref="AQ120:AQ125" si="258">SUM(E120*F120*H120*J120*AP120*$AQ$8)</f>
        <v>0</v>
      </c>
      <c r="AR120" s="53"/>
      <c r="AS120" s="54">
        <f t="shared" ref="AS120:AS125" si="259">SUM(AR120*E120*F120*H120*J120*$AS$8)</f>
        <v>0</v>
      </c>
      <c r="AT120" s="53"/>
      <c r="AU120" s="54">
        <f t="shared" ref="AU120:AU125" si="260">SUM(AT120*E120*F120*H120*J120*$AU$8)</f>
        <v>0</v>
      </c>
      <c r="AV120" s="53"/>
      <c r="AW120" s="54">
        <f t="shared" ref="AW120:AW125" si="261">SUM(AV120*E120*F120*H120*J120*$AW$8)</f>
        <v>0</v>
      </c>
      <c r="AX120" s="53">
        <v>23</v>
      </c>
      <c r="AY120" s="54">
        <f t="shared" ref="AY120:AY125" si="262">SUM(AX120*E120*F120*H120*J120*$AY$8)</f>
        <v>169784.16</v>
      </c>
      <c r="AZ120" s="53">
        <v>60</v>
      </c>
      <c r="BA120" s="54">
        <f t="shared" ref="BA120:BA125" si="263">SUM(AZ120*E120*F120*H120*J120*$BA$8)</f>
        <v>442915.19999999995</v>
      </c>
      <c r="BB120" s="53">
        <v>24</v>
      </c>
      <c r="BC120" s="54">
        <f t="shared" ref="BC120:BC125" si="264">SUM(BB120*E120*F120*H120*J120*$BC$8)</f>
        <v>177166.07999999999</v>
      </c>
      <c r="BD120" s="53">
        <f>45-21</f>
        <v>24</v>
      </c>
      <c r="BE120" s="54">
        <f t="shared" ref="BE120:BE125" si="265">SUM(BD120*E120*F120*H120*J120*$BE$8)</f>
        <v>177166.07999999999</v>
      </c>
      <c r="BF120" s="53">
        <v>6</v>
      </c>
      <c r="BG120" s="54">
        <f t="shared" ref="BG120:BG125" si="266">BF120*E120*F120*H120*J120*$BG$8</f>
        <v>44291.519999999997</v>
      </c>
      <c r="BH120" s="53"/>
      <c r="BI120" s="54">
        <f t="shared" ref="BI120:BI125" si="267">BH120*E120*F120*H120*J120*$BI$8</f>
        <v>0</v>
      </c>
      <c r="BJ120" s="53"/>
      <c r="BK120" s="54">
        <f t="shared" ref="BK120:BK125" si="268">BJ120*E120*F120*H120*J120*$BK$8</f>
        <v>0</v>
      </c>
      <c r="BL120" s="53"/>
      <c r="BM120" s="54">
        <f t="shared" ref="BM120:BM125" si="269">SUM(BL120*E120*F120*H120*J120*$BM$8)</f>
        <v>0</v>
      </c>
      <c r="BN120" s="53">
        <v>3</v>
      </c>
      <c r="BO120" s="54">
        <f t="shared" ref="BO120:BO125" si="270">SUM(BN120*E120*F120*H120*J120*$BO$8)</f>
        <v>22145.759999999998</v>
      </c>
      <c r="BP120" s="53"/>
      <c r="BQ120" s="54">
        <f t="shared" ref="BQ120:BQ125" si="271">SUM(BP120*E120*F120*H120*J120*$BQ$8)</f>
        <v>0</v>
      </c>
      <c r="BR120" s="53">
        <v>36</v>
      </c>
      <c r="BS120" s="54">
        <f t="shared" ref="BS120:BS125" si="272">SUM(BR120*E120*F120*H120*J120*$BS$8)</f>
        <v>265749.12</v>
      </c>
      <c r="BT120" s="53">
        <v>14</v>
      </c>
      <c r="BU120" s="54">
        <f t="shared" ref="BU120:BU125" si="273">SUM(BT120*E120*F120*H120*J120*$BU$8)</f>
        <v>103346.87999999999</v>
      </c>
      <c r="BV120" s="53"/>
      <c r="BW120" s="54">
        <f t="shared" ref="BW120:BW125" si="274">BV120*E120*F120*H120*J120*$BW$8</f>
        <v>0</v>
      </c>
      <c r="BX120" s="53"/>
      <c r="BY120" s="54">
        <f t="shared" ref="BY120:BY125" si="275">SUM(BX120*E120*F120*H120*J120*$BY$8)</f>
        <v>0</v>
      </c>
      <c r="BZ120" s="53">
        <v>8</v>
      </c>
      <c r="CA120" s="54">
        <f t="shared" ref="CA120:CA125" si="276">SUM(BZ120*E120*F120*H120*J120*$CA$8)</f>
        <v>59055.360000000001</v>
      </c>
      <c r="CB120" s="53"/>
      <c r="CC120" s="54">
        <f t="shared" ref="CC120:CC125" si="277">SUM(CB120*E120*F120*H120*J120*$CC$8)</f>
        <v>0</v>
      </c>
      <c r="CD120" s="53"/>
      <c r="CE120" s="54">
        <f t="shared" ref="CE120:CE125" si="278">SUM(CD120*E120*F120*H120*J120*$CE$8)</f>
        <v>0</v>
      </c>
      <c r="CF120" s="53"/>
      <c r="CG120" s="54">
        <f t="shared" ref="CG120:CG125" si="279">CF120*E120*F120*H120*J120*$CG$8</f>
        <v>0</v>
      </c>
      <c r="CH120" s="53">
        <v>63</v>
      </c>
      <c r="CI120" s="54">
        <f t="shared" ref="CI120:CI125" si="280">SUM(CH120*E120*F120*H120*J120*$CI$8)</f>
        <v>465060.96</v>
      </c>
      <c r="CJ120" s="53"/>
      <c r="CK120" s="54">
        <f t="shared" ref="CK120:CK125" si="281">SUM(CJ120*E120*F120*H120*K120*$CK$8)</f>
        <v>0</v>
      </c>
      <c r="CL120" s="53">
        <v>27</v>
      </c>
      <c r="CM120" s="54">
        <f t="shared" ref="CM120:CM125" si="282">SUM(CL120*E120*F120*H120*K120*$CM$8)</f>
        <v>239174.20800000001</v>
      </c>
      <c r="CN120" s="53"/>
      <c r="CO120" s="54">
        <f t="shared" ref="CO120:CO125" si="283">SUM(CN120*E120*F120*H120*K120*$CO$8)</f>
        <v>0</v>
      </c>
      <c r="CP120" s="53"/>
      <c r="CQ120" s="54">
        <f t="shared" ref="CQ120:CQ125" si="284">SUM(CP120*E120*F120*H120*K120*$CQ$8)</f>
        <v>0</v>
      </c>
      <c r="CR120" s="53">
        <v>40</v>
      </c>
      <c r="CS120" s="54">
        <f t="shared" ref="CS120:CS125" si="285">SUM(CR120*E120*F120*H120*K120*$CS$8)</f>
        <v>354332.15999999997</v>
      </c>
      <c r="CT120" s="53"/>
      <c r="CU120" s="54">
        <f t="shared" ref="CU120:CU125" si="286">SUM(CT120*E120*F120*H120*K120*$CU$8)</f>
        <v>0</v>
      </c>
      <c r="CV120" s="53"/>
      <c r="CW120" s="54">
        <f t="shared" ref="CW120:CW125" si="287">SUM(CV120*E120*F120*H120*K120*$CW$8)</f>
        <v>0</v>
      </c>
      <c r="CX120" s="53"/>
      <c r="CY120" s="54">
        <f t="shared" ref="CY120:CY125" si="288">SUM(CX120*E120*F120*H120*K120*$CY$8)</f>
        <v>0</v>
      </c>
      <c r="CZ120" s="53"/>
      <c r="DA120" s="54">
        <f t="shared" ref="DA120:DA125" si="289">SUM(CZ120*E120*F120*H120*K120*$DA$8)</f>
        <v>0</v>
      </c>
      <c r="DB120" s="53"/>
      <c r="DC120" s="54">
        <f t="shared" ref="DC120:DC125" si="290">SUM(DB120*E120*F120*H120*K120*$DC$8)</f>
        <v>0</v>
      </c>
      <c r="DD120" s="53"/>
      <c r="DE120" s="54">
        <f t="shared" ref="DE120:DE125" si="291">SUM(DD120*E120*F120*H120*K120*$DE$8)</f>
        <v>0</v>
      </c>
      <c r="DF120" s="53"/>
      <c r="DG120" s="54">
        <f t="shared" ref="DG120:DG125" si="292">SUM(DF120*E120*F120*H120*K120*$DG$8)</f>
        <v>0</v>
      </c>
      <c r="DH120" s="53">
        <v>26</v>
      </c>
      <c r="DI120" s="54">
        <f t="shared" ref="DI120:DI125" si="293">SUM(DH120*E120*F120*H120*K120*$DI$8)</f>
        <v>230315.90400000001</v>
      </c>
      <c r="DJ120" s="53"/>
      <c r="DK120" s="54">
        <f t="shared" ref="DK120:DK125" si="294">SUM(DJ120*E120*F120*H120*K120*$DK$8)</f>
        <v>0</v>
      </c>
      <c r="DL120" s="53"/>
      <c r="DM120" s="54">
        <f t="shared" ref="DM120:DM125" si="295">SUM(DL120*E120*F120*H120*K120*$DM$8)</f>
        <v>0</v>
      </c>
      <c r="DN120" s="53"/>
      <c r="DO120" s="54">
        <f t="shared" ref="DO120:DO125" si="296">DN120*E120*F120*H120*K120*$DO$8</f>
        <v>0</v>
      </c>
      <c r="DP120" s="53"/>
      <c r="DQ120" s="54">
        <f t="shared" ref="DQ120:DQ125" si="297">SUM(DP120*E120*F120*H120*K120*$DQ$8)</f>
        <v>0</v>
      </c>
      <c r="DR120" s="53"/>
      <c r="DS120" s="54">
        <f t="shared" ref="DS120:DS125" si="298">SUM(DR120*E120*F120*H120*K120*$DS$8)</f>
        <v>0</v>
      </c>
      <c r="DT120" s="53"/>
      <c r="DU120" s="54">
        <f t="shared" ref="DU120:DU125" si="299">SUM(DT120*E120*F120*H120*L120*$DU$8)</f>
        <v>0</v>
      </c>
      <c r="DV120" s="57"/>
      <c r="DW120" s="54">
        <f t="shared" ref="DW120:DW125" si="300">SUM(DV120*E120*F120*H120*M120*$DW$8)</f>
        <v>0</v>
      </c>
      <c r="DX120" s="68"/>
      <c r="DY120" s="54">
        <f t="shared" ref="DY120:DY125" si="301">SUM(DX120*E120*F120*H120*J120*$DY$8)</f>
        <v>0</v>
      </c>
      <c r="DZ120" s="53"/>
      <c r="EA120" s="59">
        <f t="shared" ref="EA120:EA125" si="302">SUM(DZ120*E120*F120*H120*J120*$EA$8)</f>
        <v>0</v>
      </c>
      <c r="EB120" s="53"/>
      <c r="EC120" s="54">
        <f t="shared" ref="EC120:EC125" si="303">SUM(EB120*E120*F120*H120*J120*$EC$8)</f>
        <v>0</v>
      </c>
      <c r="ED120" s="53"/>
      <c r="EE120" s="54">
        <f t="shared" ref="EE120:EE125" si="304">SUM(ED120*E120*F120*H120*J120*$EE$8)</f>
        <v>0</v>
      </c>
      <c r="EF120" s="53"/>
      <c r="EG120" s="54">
        <f>EF120*E120*F120*H120*J120*$EG$8</f>
        <v>0</v>
      </c>
      <c r="EH120" s="53"/>
      <c r="EI120" s="54">
        <f t="shared" ref="EI120:EI125" si="305">EH120*E120*F120*H120*J120*$EI$8</f>
        <v>0</v>
      </c>
      <c r="EJ120" s="53"/>
      <c r="EK120" s="54"/>
      <c r="EL120" s="60">
        <f t="shared" ref="EL120:EM125" si="306">SUM(N120,X120,P120,R120,Z120,T120,V120,AB120,AD120,AF120,AH120,AJ120,AP120,AR120,AT120,AN120,CJ120,CP120,CT120,BX120,BZ120,CZ120,DB120,DD120,DF120,DH120,DJ120,DL120,AV120,AL120,AX120,AZ120,BB120,BD120,BF120,BH120,BJ120,BL120,BN120,BP120,BR120,EB120,ED120,DX120,DZ120,BT120,BV120,CR120,CL120,CN120,CV120,CX120,CB120,CD120,CF120,CH120,DN120,DP120,DR120,DT120,DV120,EF120,EH120,EJ120)</f>
        <v>835</v>
      </c>
      <c r="EM120" s="60">
        <f t="shared" si="306"/>
        <v>6301206.9119999986</v>
      </c>
      <c r="EN120" s="1">
        <f>EL120*H120</f>
        <v>835</v>
      </c>
      <c r="EQ120" s="200"/>
      <c r="ER120" s="200"/>
      <c r="ES120" s="200"/>
      <c r="ET120" s="200"/>
      <c r="EU120" s="200"/>
      <c r="EV120" s="200"/>
      <c r="EW120" s="200"/>
      <c r="EX120" s="200"/>
      <c r="EY120" s="200"/>
      <c r="EZ120" s="200"/>
      <c r="FA120" s="200"/>
      <c r="FB120" s="200"/>
      <c r="FC120" s="200"/>
      <c r="FD120" s="200"/>
      <c r="FE120" s="200"/>
      <c r="FF120" s="200"/>
      <c r="FG120" s="200"/>
      <c r="FH120" s="200"/>
      <c r="FI120" s="200"/>
      <c r="FJ120" s="200"/>
      <c r="FK120" s="200"/>
      <c r="FL120" s="200"/>
      <c r="FM120" s="200"/>
      <c r="FN120" s="200"/>
      <c r="FO120" s="200"/>
      <c r="FP120" s="200"/>
      <c r="FQ120" s="200"/>
      <c r="FR120" s="200"/>
      <c r="FS120" s="200"/>
      <c r="FT120" s="200"/>
      <c r="FU120" s="200"/>
      <c r="FV120" s="200"/>
      <c r="FW120" s="200"/>
      <c r="FX120" s="200"/>
      <c r="FY120" s="200"/>
      <c r="FZ120" s="200"/>
      <c r="GA120" s="200"/>
      <c r="GB120" s="200"/>
      <c r="GC120" s="200"/>
      <c r="GD120" s="200"/>
      <c r="GE120" s="200"/>
      <c r="GF120" s="200"/>
      <c r="GG120" s="200"/>
      <c r="GH120" s="200"/>
      <c r="GI120" s="200"/>
      <c r="GJ120" s="200"/>
      <c r="GK120" s="200"/>
      <c r="GL120" s="200"/>
      <c r="GM120" s="200"/>
      <c r="GN120" s="200"/>
      <c r="GO120" s="200"/>
      <c r="GP120" s="200"/>
      <c r="GQ120" s="200"/>
      <c r="GR120" s="200"/>
      <c r="GS120" s="200"/>
      <c r="GT120" s="200"/>
      <c r="GU120" s="200"/>
      <c r="GV120" s="200"/>
      <c r="GW120" s="200"/>
      <c r="GX120" s="200"/>
      <c r="GY120" s="200"/>
      <c r="GZ120" s="200"/>
      <c r="HA120" s="200"/>
      <c r="HB120" s="200"/>
      <c r="HC120" s="200"/>
      <c r="HD120" s="200"/>
      <c r="HE120" s="200"/>
      <c r="HF120" s="200"/>
      <c r="HG120" s="200"/>
      <c r="HH120" s="200"/>
      <c r="HI120" s="200"/>
      <c r="HJ120" s="200"/>
      <c r="HK120" s="200"/>
      <c r="HL120" s="200"/>
      <c r="HM120" s="200"/>
      <c r="HN120" s="200"/>
      <c r="HO120" s="200"/>
      <c r="HP120" s="200"/>
      <c r="HQ120" s="200"/>
      <c r="HR120" s="200"/>
      <c r="HS120" s="200"/>
      <c r="HT120" s="200"/>
      <c r="HU120" s="200"/>
      <c r="HV120" s="200"/>
      <c r="HW120" s="200"/>
      <c r="HX120" s="200"/>
      <c r="HY120" s="200"/>
      <c r="HZ120" s="200"/>
      <c r="IA120" s="200"/>
      <c r="IB120" s="200"/>
      <c r="IC120" s="200"/>
      <c r="ID120" s="200"/>
      <c r="IE120" s="200"/>
      <c r="IF120" s="200"/>
      <c r="IG120" s="200"/>
      <c r="IH120" s="200"/>
      <c r="II120" s="200"/>
      <c r="IJ120" s="200"/>
      <c r="IK120" s="200"/>
      <c r="IL120" s="200"/>
      <c r="IM120" s="200"/>
      <c r="IN120" s="200"/>
      <c r="IO120" s="200"/>
      <c r="IP120" s="200"/>
      <c r="IQ120" s="200"/>
      <c r="IR120" s="200"/>
      <c r="IS120" s="200"/>
      <c r="IT120" s="200"/>
      <c r="IU120" s="200"/>
      <c r="IV120" s="200"/>
      <c r="IW120" s="200"/>
      <c r="IX120" s="200"/>
      <c r="IY120" s="200"/>
      <c r="IZ120" s="200"/>
      <c r="JA120" s="200"/>
      <c r="JB120" s="200"/>
      <c r="JC120" s="200"/>
      <c r="JD120" s="200"/>
      <c r="JE120" s="200"/>
    </row>
    <row r="121" spans="1:265" s="1" customFormat="1" ht="18.75" x14ac:dyDescent="0.25">
      <c r="A121" s="44"/>
      <c r="B121" s="45">
        <v>86</v>
      </c>
      <c r="C121" s="46" t="s">
        <v>360</v>
      </c>
      <c r="D121" s="47" t="s">
        <v>361</v>
      </c>
      <c r="E121" s="48">
        <v>13520</v>
      </c>
      <c r="F121" s="49">
        <v>0.96</v>
      </c>
      <c r="G121" s="49"/>
      <c r="H121" s="162">
        <v>0.8</v>
      </c>
      <c r="I121" s="122"/>
      <c r="J121" s="48">
        <v>1.4</v>
      </c>
      <c r="K121" s="48">
        <v>1.68</v>
      </c>
      <c r="L121" s="48">
        <v>2.23</v>
      </c>
      <c r="M121" s="52">
        <v>2.57</v>
      </c>
      <c r="N121" s="87"/>
      <c r="O121" s="54">
        <f t="shared" si="244"/>
        <v>0</v>
      </c>
      <c r="P121" s="87"/>
      <c r="Q121" s="54">
        <f t="shared" si="245"/>
        <v>0</v>
      </c>
      <c r="R121" s="87"/>
      <c r="S121" s="54">
        <f t="shared" si="246"/>
        <v>0</v>
      </c>
      <c r="T121" s="87"/>
      <c r="U121" s="54">
        <f t="shared" si="247"/>
        <v>0</v>
      </c>
      <c r="V121" s="87"/>
      <c r="W121" s="53">
        <f t="shared" si="248"/>
        <v>0</v>
      </c>
      <c r="X121" s="58">
        <v>1563</v>
      </c>
      <c r="Y121" s="54">
        <f t="shared" si="249"/>
        <v>22720868.351999998</v>
      </c>
      <c r="Z121" s="87"/>
      <c r="AA121" s="54">
        <f t="shared" si="250"/>
        <v>0</v>
      </c>
      <c r="AB121" s="87"/>
      <c r="AC121" s="54">
        <f t="shared" si="251"/>
        <v>0</v>
      </c>
      <c r="AD121" s="87"/>
      <c r="AE121" s="54">
        <f t="shared" si="252"/>
        <v>0</v>
      </c>
      <c r="AF121" s="87"/>
      <c r="AG121" s="54">
        <f t="shared" si="253"/>
        <v>0</v>
      </c>
      <c r="AH121" s="58">
        <v>207</v>
      </c>
      <c r="AI121" s="54">
        <f t="shared" si="254"/>
        <v>3009097.7279999997</v>
      </c>
      <c r="AJ121" s="68"/>
      <c r="AK121" s="53">
        <f t="shared" si="255"/>
        <v>0</v>
      </c>
      <c r="AL121" s="87"/>
      <c r="AM121" s="54">
        <f t="shared" si="256"/>
        <v>0</v>
      </c>
      <c r="AN121" s="58"/>
      <c r="AO121" s="54">
        <f t="shared" si="257"/>
        <v>0</v>
      </c>
      <c r="AP121" s="87"/>
      <c r="AQ121" s="54">
        <f t="shared" si="258"/>
        <v>0</v>
      </c>
      <c r="AR121" s="87"/>
      <c r="AS121" s="54">
        <f t="shared" si="259"/>
        <v>0</v>
      </c>
      <c r="AT121" s="87"/>
      <c r="AU121" s="54">
        <f t="shared" si="260"/>
        <v>0</v>
      </c>
      <c r="AV121" s="87"/>
      <c r="AW121" s="54">
        <f t="shared" si="261"/>
        <v>0</v>
      </c>
      <c r="AX121" s="87"/>
      <c r="AY121" s="54">
        <f t="shared" si="262"/>
        <v>0</v>
      </c>
      <c r="AZ121" s="87"/>
      <c r="BA121" s="54">
        <f t="shared" si="263"/>
        <v>0</v>
      </c>
      <c r="BB121" s="87"/>
      <c r="BC121" s="54">
        <f t="shared" si="264"/>
        <v>0</v>
      </c>
      <c r="BD121" s="87"/>
      <c r="BE121" s="54">
        <f t="shared" si="265"/>
        <v>0</v>
      </c>
      <c r="BF121" s="87"/>
      <c r="BG121" s="54">
        <f t="shared" si="266"/>
        <v>0</v>
      </c>
      <c r="BH121" s="87"/>
      <c r="BI121" s="54">
        <f t="shared" si="267"/>
        <v>0</v>
      </c>
      <c r="BJ121" s="87"/>
      <c r="BK121" s="54">
        <f t="shared" si="268"/>
        <v>0</v>
      </c>
      <c r="BL121" s="87"/>
      <c r="BM121" s="54">
        <f t="shared" si="269"/>
        <v>0</v>
      </c>
      <c r="BN121" s="87"/>
      <c r="BO121" s="54">
        <f t="shared" si="270"/>
        <v>0</v>
      </c>
      <c r="BP121" s="87"/>
      <c r="BQ121" s="54">
        <f t="shared" si="271"/>
        <v>0</v>
      </c>
      <c r="BR121" s="87"/>
      <c r="BS121" s="54">
        <f t="shared" si="272"/>
        <v>0</v>
      </c>
      <c r="BT121" s="87"/>
      <c r="BU121" s="54">
        <f t="shared" si="273"/>
        <v>0</v>
      </c>
      <c r="BV121" s="87"/>
      <c r="BW121" s="54">
        <f t="shared" si="274"/>
        <v>0</v>
      </c>
      <c r="BX121" s="87"/>
      <c r="BY121" s="54">
        <f t="shared" si="275"/>
        <v>0</v>
      </c>
      <c r="BZ121" s="87"/>
      <c r="CA121" s="54">
        <f t="shared" si="276"/>
        <v>0</v>
      </c>
      <c r="CB121" s="87"/>
      <c r="CC121" s="54">
        <f t="shared" si="277"/>
        <v>0</v>
      </c>
      <c r="CD121" s="87"/>
      <c r="CE121" s="54">
        <f t="shared" si="278"/>
        <v>0</v>
      </c>
      <c r="CF121" s="87"/>
      <c r="CG121" s="54">
        <f t="shared" si="279"/>
        <v>0</v>
      </c>
      <c r="CH121" s="58">
        <v>88</v>
      </c>
      <c r="CI121" s="54">
        <f t="shared" si="280"/>
        <v>1279229.9519999998</v>
      </c>
      <c r="CJ121" s="87"/>
      <c r="CK121" s="54">
        <f t="shared" si="281"/>
        <v>0</v>
      </c>
      <c r="CL121" s="87"/>
      <c r="CM121" s="54">
        <f t="shared" si="282"/>
        <v>0</v>
      </c>
      <c r="CN121" s="87"/>
      <c r="CO121" s="54">
        <f t="shared" si="283"/>
        <v>0</v>
      </c>
      <c r="CP121" s="87"/>
      <c r="CQ121" s="54">
        <f t="shared" si="284"/>
        <v>0</v>
      </c>
      <c r="CR121" s="87"/>
      <c r="CS121" s="54">
        <f t="shared" si="285"/>
        <v>0</v>
      </c>
      <c r="CT121" s="87"/>
      <c r="CU121" s="54">
        <f t="shared" si="286"/>
        <v>0</v>
      </c>
      <c r="CV121" s="87"/>
      <c r="CW121" s="54">
        <f t="shared" si="287"/>
        <v>0</v>
      </c>
      <c r="CX121" s="87"/>
      <c r="CY121" s="54">
        <f t="shared" si="288"/>
        <v>0</v>
      </c>
      <c r="CZ121" s="87"/>
      <c r="DA121" s="54">
        <f t="shared" si="289"/>
        <v>0</v>
      </c>
      <c r="DB121" s="87"/>
      <c r="DC121" s="54">
        <f t="shared" si="290"/>
        <v>0</v>
      </c>
      <c r="DD121" s="87"/>
      <c r="DE121" s="54">
        <f t="shared" si="291"/>
        <v>0</v>
      </c>
      <c r="DF121" s="87"/>
      <c r="DG121" s="54">
        <f t="shared" si="292"/>
        <v>0</v>
      </c>
      <c r="DH121" s="87"/>
      <c r="DI121" s="54">
        <f t="shared" si="293"/>
        <v>0</v>
      </c>
      <c r="DJ121" s="87"/>
      <c r="DK121" s="54">
        <f t="shared" si="294"/>
        <v>0</v>
      </c>
      <c r="DL121" s="87"/>
      <c r="DM121" s="54">
        <f t="shared" si="295"/>
        <v>0</v>
      </c>
      <c r="DN121" s="87"/>
      <c r="DO121" s="54">
        <f t="shared" si="296"/>
        <v>0</v>
      </c>
      <c r="DP121" s="87"/>
      <c r="DQ121" s="54">
        <f t="shared" si="297"/>
        <v>0</v>
      </c>
      <c r="DR121" s="87"/>
      <c r="DS121" s="54">
        <f t="shared" si="298"/>
        <v>0</v>
      </c>
      <c r="DT121" s="87"/>
      <c r="DU121" s="54">
        <f t="shared" si="299"/>
        <v>0</v>
      </c>
      <c r="DV121" s="123"/>
      <c r="DW121" s="54">
        <f t="shared" si="300"/>
        <v>0</v>
      </c>
      <c r="DX121" s="53"/>
      <c r="DY121" s="54">
        <f t="shared" si="301"/>
        <v>0</v>
      </c>
      <c r="DZ121" s="58"/>
      <c r="EA121" s="59">
        <f t="shared" si="302"/>
        <v>0</v>
      </c>
      <c r="EB121" s="87"/>
      <c r="EC121" s="54">
        <f t="shared" si="303"/>
        <v>0</v>
      </c>
      <c r="ED121" s="58"/>
      <c r="EE121" s="54">
        <f t="shared" si="304"/>
        <v>0</v>
      </c>
      <c r="EF121" s="58"/>
      <c r="EG121" s="54">
        <f>EF121*E121*F121*H121*J121*$EG$8</f>
        <v>0</v>
      </c>
      <c r="EH121" s="58"/>
      <c r="EI121" s="54">
        <f t="shared" si="305"/>
        <v>0</v>
      </c>
      <c r="EJ121" s="53"/>
      <c r="EK121" s="54"/>
      <c r="EL121" s="60">
        <f t="shared" si="306"/>
        <v>1858</v>
      </c>
      <c r="EM121" s="60">
        <f t="shared" si="306"/>
        <v>27009196.031999998</v>
      </c>
      <c r="EN121" s="61">
        <f>EL121*H121</f>
        <v>1486.4</v>
      </c>
      <c r="EQ121" s="5"/>
      <c r="ER121" s="5"/>
      <c r="ES121" s="5"/>
      <c r="ET121" s="5"/>
      <c r="EU121" s="5"/>
      <c r="EV121" s="5"/>
      <c r="EW121" s="5"/>
      <c r="EX121" s="5"/>
      <c r="EY121" s="5"/>
      <c r="EZ121" s="5"/>
      <c r="FA121" s="5"/>
      <c r="FB121" s="5"/>
      <c r="FC121" s="5"/>
      <c r="FD121" s="5"/>
      <c r="FE121" s="5"/>
      <c r="FF121" s="5"/>
      <c r="FG121" s="5"/>
      <c r="FH121" s="5"/>
      <c r="FI121" s="5"/>
      <c r="FJ121" s="5"/>
      <c r="FK121" s="5"/>
      <c r="FL121" s="5"/>
      <c r="FM121" s="5"/>
      <c r="FN121" s="5"/>
      <c r="FO121" s="5"/>
      <c r="FP121" s="5"/>
      <c r="FQ121" s="5"/>
      <c r="FR121" s="5"/>
      <c r="FS121" s="5"/>
      <c r="FT121" s="5"/>
      <c r="FU121" s="5"/>
      <c r="FV121" s="5"/>
      <c r="FW121" s="5"/>
      <c r="FX121" s="5"/>
      <c r="FY121" s="5"/>
      <c r="FZ121" s="5"/>
      <c r="GA121" s="5"/>
      <c r="GB121" s="5"/>
      <c r="GC121" s="5"/>
      <c r="GD121" s="5"/>
      <c r="GE121" s="5"/>
      <c r="GF121" s="5"/>
      <c r="GG121" s="5"/>
      <c r="GH121" s="5"/>
      <c r="GI121" s="5"/>
      <c r="GJ121" s="5"/>
      <c r="GK121" s="5"/>
      <c r="GL121" s="5"/>
      <c r="GM121" s="5"/>
      <c r="GN121" s="5"/>
      <c r="GO121" s="5"/>
      <c r="GP121" s="5"/>
      <c r="GQ121" s="5"/>
      <c r="GR121" s="5"/>
      <c r="GS121" s="5"/>
      <c r="GT121" s="5"/>
      <c r="GU121" s="5"/>
      <c r="GV121" s="5"/>
      <c r="GW121" s="5"/>
      <c r="GX121" s="5"/>
      <c r="GY121" s="5"/>
      <c r="GZ121" s="5"/>
      <c r="HA121" s="5"/>
      <c r="HB121" s="5"/>
      <c r="HC121" s="5"/>
      <c r="HD121" s="5"/>
      <c r="HE121" s="5"/>
      <c r="HF121" s="5"/>
      <c r="HG121" s="5"/>
      <c r="HH121" s="5"/>
      <c r="HI121" s="5"/>
      <c r="HJ121" s="5"/>
      <c r="HK121" s="5"/>
      <c r="HL121" s="5"/>
      <c r="HM121" s="5"/>
      <c r="HN121" s="5"/>
      <c r="HO121" s="5"/>
      <c r="HP121" s="5"/>
      <c r="HQ121" s="5"/>
      <c r="HR121" s="5"/>
      <c r="HS121" s="5"/>
      <c r="HT121" s="5"/>
      <c r="HU121" s="5"/>
      <c r="HV121" s="5"/>
      <c r="HW121" s="5"/>
      <c r="HX121" s="5"/>
      <c r="HY121" s="5"/>
      <c r="HZ121" s="5"/>
      <c r="IA121" s="5"/>
      <c r="IB121" s="5"/>
      <c r="IC121" s="5"/>
      <c r="ID121" s="5"/>
      <c r="IE121" s="5"/>
      <c r="IF121" s="5"/>
      <c r="IG121" s="5"/>
      <c r="IH121" s="5"/>
      <c r="II121" s="5"/>
      <c r="IJ121" s="5"/>
      <c r="IK121" s="5"/>
      <c r="IL121" s="5"/>
      <c r="IM121" s="5"/>
      <c r="IN121" s="5"/>
      <c r="IO121" s="5"/>
      <c r="IP121" s="5"/>
      <c r="IQ121" s="5"/>
      <c r="IR121" s="5"/>
      <c r="IS121" s="5"/>
      <c r="IT121" s="5"/>
      <c r="IU121" s="5"/>
      <c r="IV121" s="5"/>
      <c r="IW121" s="5"/>
      <c r="IX121" s="5"/>
      <c r="IY121" s="5"/>
      <c r="IZ121" s="5"/>
      <c r="JA121" s="5"/>
      <c r="JB121" s="5"/>
      <c r="JC121" s="5"/>
      <c r="JD121" s="5"/>
      <c r="JE121" s="5"/>
    </row>
    <row r="122" spans="1:265" s="89" customFormat="1" x14ac:dyDescent="0.25">
      <c r="A122" s="44"/>
      <c r="B122" s="45">
        <v>87</v>
      </c>
      <c r="C122" s="46" t="s">
        <v>362</v>
      </c>
      <c r="D122" s="47" t="s">
        <v>363</v>
      </c>
      <c r="E122" s="48">
        <v>13520</v>
      </c>
      <c r="F122" s="49">
        <v>1.44</v>
      </c>
      <c r="G122" s="78"/>
      <c r="H122" s="48">
        <v>1</v>
      </c>
      <c r="I122" s="51"/>
      <c r="J122" s="48">
        <v>1.4</v>
      </c>
      <c r="K122" s="48">
        <v>1.68</v>
      </c>
      <c r="L122" s="48">
        <v>2.23</v>
      </c>
      <c r="M122" s="52">
        <v>2.57</v>
      </c>
      <c r="N122" s="87"/>
      <c r="O122" s="54">
        <f t="shared" si="244"/>
        <v>0</v>
      </c>
      <c r="P122" s="87"/>
      <c r="Q122" s="54">
        <f t="shared" si="245"/>
        <v>0</v>
      </c>
      <c r="R122" s="87"/>
      <c r="S122" s="54">
        <f t="shared" si="246"/>
        <v>0</v>
      </c>
      <c r="T122" s="87"/>
      <c r="U122" s="54">
        <f t="shared" si="247"/>
        <v>0</v>
      </c>
      <c r="V122" s="87"/>
      <c r="W122" s="53">
        <f t="shared" si="248"/>
        <v>0</v>
      </c>
      <c r="X122" s="58">
        <v>18</v>
      </c>
      <c r="Y122" s="54">
        <f t="shared" si="249"/>
        <v>490613.75999999989</v>
      </c>
      <c r="Z122" s="87"/>
      <c r="AA122" s="54">
        <f t="shared" si="250"/>
        <v>0</v>
      </c>
      <c r="AB122" s="87"/>
      <c r="AC122" s="54">
        <f t="shared" si="251"/>
        <v>0</v>
      </c>
      <c r="AD122" s="87"/>
      <c r="AE122" s="54">
        <f t="shared" si="252"/>
        <v>0</v>
      </c>
      <c r="AF122" s="87"/>
      <c r="AG122" s="54">
        <f t="shared" si="253"/>
        <v>0</v>
      </c>
      <c r="AH122" s="58">
        <v>23</v>
      </c>
      <c r="AI122" s="54">
        <f t="shared" si="254"/>
        <v>626895.35999999987</v>
      </c>
      <c r="AJ122" s="68"/>
      <c r="AK122" s="53">
        <f t="shared" si="255"/>
        <v>0</v>
      </c>
      <c r="AL122" s="87"/>
      <c r="AM122" s="54">
        <f t="shared" si="256"/>
        <v>0</v>
      </c>
      <c r="AN122" s="87"/>
      <c r="AO122" s="54">
        <f t="shared" si="257"/>
        <v>0</v>
      </c>
      <c r="AP122" s="87"/>
      <c r="AQ122" s="54">
        <f t="shared" si="258"/>
        <v>0</v>
      </c>
      <c r="AR122" s="87"/>
      <c r="AS122" s="54">
        <f t="shared" si="259"/>
        <v>0</v>
      </c>
      <c r="AT122" s="87"/>
      <c r="AU122" s="54">
        <f t="shared" si="260"/>
        <v>0</v>
      </c>
      <c r="AV122" s="87"/>
      <c r="AW122" s="54">
        <f t="shared" si="261"/>
        <v>0</v>
      </c>
      <c r="AX122" s="87"/>
      <c r="AY122" s="54">
        <f t="shared" si="262"/>
        <v>0</v>
      </c>
      <c r="AZ122" s="87"/>
      <c r="BA122" s="54">
        <f t="shared" si="263"/>
        <v>0</v>
      </c>
      <c r="BB122" s="87"/>
      <c r="BC122" s="54">
        <f t="shared" si="264"/>
        <v>0</v>
      </c>
      <c r="BD122" s="87"/>
      <c r="BE122" s="54">
        <f t="shared" si="265"/>
        <v>0</v>
      </c>
      <c r="BF122" s="87"/>
      <c r="BG122" s="54">
        <f t="shared" si="266"/>
        <v>0</v>
      </c>
      <c r="BH122" s="87"/>
      <c r="BI122" s="54">
        <f t="shared" si="267"/>
        <v>0</v>
      </c>
      <c r="BJ122" s="87"/>
      <c r="BK122" s="54">
        <f t="shared" si="268"/>
        <v>0</v>
      </c>
      <c r="BL122" s="87"/>
      <c r="BM122" s="54">
        <f t="shared" si="269"/>
        <v>0</v>
      </c>
      <c r="BN122" s="87"/>
      <c r="BO122" s="54">
        <f t="shared" si="270"/>
        <v>0</v>
      </c>
      <c r="BP122" s="87"/>
      <c r="BQ122" s="54">
        <f t="shared" si="271"/>
        <v>0</v>
      </c>
      <c r="BR122" s="87"/>
      <c r="BS122" s="54">
        <f t="shared" si="272"/>
        <v>0</v>
      </c>
      <c r="BT122" s="87"/>
      <c r="BU122" s="54">
        <f t="shared" si="273"/>
        <v>0</v>
      </c>
      <c r="BV122" s="87"/>
      <c r="BW122" s="54">
        <f t="shared" si="274"/>
        <v>0</v>
      </c>
      <c r="BX122" s="87"/>
      <c r="BY122" s="54">
        <f t="shared" si="275"/>
        <v>0</v>
      </c>
      <c r="BZ122" s="87"/>
      <c r="CA122" s="54">
        <f t="shared" si="276"/>
        <v>0</v>
      </c>
      <c r="CB122" s="87"/>
      <c r="CC122" s="54">
        <f t="shared" si="277"/>
        <v>0</v>
      </c>
      <c r="CD122" s="87"/>
      <c r="CE122" s="54">
        <f t="shared" si="278"/>
        <v>0</v>
      </c>
      <c r="CF122" s="87"/>
      <c r="CG122" s="54">
        <f t="shared" si="279"/>
        <v>0</v>
      </c>
      <c r="CH122" s="58">
        <v>10</v>
      </c>
      <c r="CI122" s="54">
        <f t="shared" si="280"/>
        <v>272563.20000000001</v>
      </c>
      <c r="CJ122" s="87"/>
      <c r="CK122" s="54">
        <f t="shared" si="281"/>
        <v>0</v>
      </c>
      <c r="CL122" s="87"/>
      <c r="CM122" s="54">
        <f t="shared" si="282"/>
        <v>0</v>
      </c>
      <c r="CN122" s="87"/>
      <c r="CO122" s="54">
        <f t="shared" si="283"/>
        <v>0</v>
      </c>
      <c r="CP122" s="87"/>
      <c r="CQ122" s="54">
        <f t="shared" si="284"/>
        <v>0</v>
      </c>
      <c r="CR122" s="87"/>
      <c r="CS122" s="54">
        <f t="shared" si="285"/>
        <v>0</v>
      </c>
      <c r="CT122" s="87"/>
      <c r="CU122" s="54">
        <f t="shared" si="286"/>
        <v>0</v>
      </c>
      <c r="CV122" s="87"/>
      <c r="CW122" s="54">
        <f t="shared" si="287"/>
        <v>0</v>
      </c>
      <c r="CX122" s="87"/>
      <c r="CY122" s="54">
        <f t="shared" si="288"/>
        <v>0</v>
      </c>
      <c r="CZ122" s="87"/>
      <c r="DA122" s="54">
        <f t="shared" si="289"/>
        <v>0</v>
      </c>
      <c r="DB122" s="87"/>
      <c r="DC122" s="54">
        <f t="shared" si="290"/>
        <v>0</v>
      </c>
      <c r="DD122" s="87"/>
      <c r="DE122" s="54">
        <f t="shared" si="291"/>
        <v>0</v>
      </c>
      <c r="DF122" s="87"/>
      <c r="DG122" s="54">
        <f t="shared" si="292"/>
        <v>0</v>
      </c>
      <c r="DH122" s="87"/>
      <c r="DI122" s="54">
        <f t="shared" si="293"/>
        <v>0</v>
      </c>
      <c r="DJ122" s="87"/>
      <c r="DK122" s="54">
        <f t="shared" si="294"/>
        <v>0</v>
      </c>
      <c r="DL122" s="87"/>
      <c r="DM122" s="54">
        <f t="shared" si="295"/>
        <v>0</v>
      </c>
      <c r="DN122" s="87"/>
      <c r="DO122" s="54">
        <f t="shared" si="296"/>
        <v>0</v>
      </c>
      <c r="DP122" s="87"/>
      <c r="DQ122" s="54">
        <f t="shared" si="297"/>
        <v>0</v>
      </c>
      <c r="DR122" s="87"/>
      <c r="DS122" s="54">
        <f t="shared" si="298"/>
        <v>0</v>
      </c>
      <c r="DT122" s="87"/>
      <c r="DU122" s="54">
        <f t="shared" si="299"/>
        <v>0</v>
      </c>
      <c r="DV122" s="123"/>
      <c r="DW122" s="54">
        <f t="shared" si="300"/>
        <v>0</v>
      </c>
      <c r="DX122" s="68"/>
      <c r="DY122" s="54">
        <f t="shared" si="301"/>
        <v>0</v>
      </c>
      <c r="DZ122" s="58"/>
      <c r="EA122" s="59">
        <f t="shared" si="302"/>
        <v>0</v>
      </c>
      <c r="EB122" s="87"/>
      <c r="EC122" s="54">
        <f t="shared" si="303"/>
        <v>0</v>
      </c>
      <c r="ED122" s="58"/>
      <c r="EE122" s="54">
        <f t="shared" si="304"/>
        <v>0</v>
      </c>
      <c r="EF122" s="58"/>
      <c r="EG122" s="54">
        <f>EF122*E122*F122*H122*J122*$EG$8</f>
        <v>0</v>
      </c>
      <c r="EH122" s="58"/>
      <c r="EI122" s="54">
        <f t="shared" si="305"/>
        <v>0</v>
      </c>
      <c r="EJ122" s="53"/>
      <c r="EK122" s="54"/>
      <c r="EL122" s="60">
        <f t="shared" si="306"/>
        <v>51</v>
      </c>
      <c r="EM122" s="60">
        <f t="shared" si="306"/>
        <v>1390072.3199999996</v>
      </c>
      <c r="EN122" s="61">
        <f>EL122*H122</f>
        <v>51</v>
      </c>
      <c r="EQ122" s="200"/>
      <c r="ER122" s="200"/>
      <c r="ES122" s="200"/>
      <c r="ET122" s="200"/>
      <c r="EU122" s="200"/>
      <c r="EV122" s="200"/>
      <c r="EW122" s="200"/>
      <c r="EX122" s="200"/>
      <c r="EY122" s="200"/>
      <c r="EZ122" s="200"/>
      <c r="FA122" s="200"/>
      <c r="FB122" s="200"/>
      <c r="FC122" s="200"/>
      <c r="FD122" s="200"/>
      <c r="FE122" s="200"/>
      <c r="FF122" s="200"/>
      <c r="FG122" s="200"/>
      <c r="FH122" s="200"/>
      <c r="FI122" s="200"/>
      <c r="FJ122" s="200"/>
      <c r="FK122" s="200"/>
      <c r="FL122" s="200"/>
      <c r="FM122" s="200"/>
      <c r="FN122" s="200"/>
      <c r="FO122" s="200"/>
      <c r="FP122" s="200"/>
      <c r="FQ122" s="200"/>
      <c r="FR122" s="200"/>
      <c r="FS122" s="200"/>
      <c r="FT122" s="200"/>
      <c r="FU122" s="200"/>
      <c r="FV122" s="200"/>
      <c r="FW122" s="200"/>
      <c r="FX122" s="200"/>
      <c r="FY122" s="200"/>
      <c r="FZ122" s="200"/>
      <c r="GA122" s="200"/>
      <c r="GB122" s="200"/>
      <c r="GC122" s="200"/>
      <c r="GD122" s="200"/>
      <c r="GE122" s="200"/>
      <c r="GF122" s="200"/>
      <c r="GG122" s="200"/>
      <c r="GH122" s="200"/>
      <c r="GI122" s="200"/>
      <c r="GJ122" s="200"/>
      <c r="GK122" s="200"/>
      <c r="GL122" s="200"/>
      <c r="GM122" s="200"/>
      <c r="GN122" s="200"/>
      <c r="GO122" s="200"/>
      <c r="GP122" s="200"/>
      <c r="GQ122" s="200"/>
      <c r="GR122" s="200"/>
      <c r="GS122" s="200"/>
      <c r="GT122" s="200"/>
      <c r="GU122" s="200"/>
      <c r="GV122" s="200"/>
      <c r="GW122" s="200"/>
      <c r="GX122" s="200"/>
      <c r="GY122" s="200"/>
      <c r="GZ122" s="200"/>
      <c r="HA122" s="200"/>
      <c r="HB122" s="200"/>
      <c r="HC122" s="200"/>
      <c r="HD122" s="200"/>
      <c r="HE122" s="200"/>
      <c r="HF122" s="200"/>
      <c r="HG122" s="200"/>
      <c r="HH122" s="200"/>
      <c r="HI122" s="200"/>
      <c r="HJ122" s="200"/>
      <c r="HK122" s="200"/>
      <c r="HL122" s="200"/>
      <c r="HM122" s="200"/>
      <c r="HN122" s="200"/>
      <c r="HO122" s="200"/>
      <c r="HP122" s="200"/>
      <c r="HQ122" s="200"/>
      <c r="HR122" s="200"/>
      <c r="HS122" s="200"/>
      <c r="HT122" s="200"/>
      <c r="HU122" s="200"/>
      <c r="HV122" s="200"/>
      <c r="HW122" s="200"/>
      <c r="HX122" s="200"/>
      <c r="HY122" s="200"/>
      <c r="HZ122" s="200"/>
      <c r="IA122" s="200"/>
      <c r="IB122" s="200"/>
      <c r="IC122" s="200"/>
      <c r="ID122" s="200"/>
      <c r="IE122" s="200"/>
      <c r="IF122" s="200"/>
      <c r="IG122" s="200"/>
      <c r="IH122" s="200"/>
      <c r="II122" s="200"/>
      <c r="IJ122" s="200"/>
      <c r="IK122" s="200"/>
      <c r="IL122" s="200"/>
      <c r="IM122" s="200"/>
      <c r="IN122" s="200"/>
      <c r="IO122" s="200"/>
      <c r="IP122" s="200"/>
      <c r="IQ122" s="200"/>
      <c r="IR122" s="200"/>
      <c r="IS122" s="200"/>
      <c r="IT122" s="200"/>
      <c r="IU122" s="200"/>
      <c r="IV122" s="200"/>
      <c r="IW122" s="200"/>
      <c r="IX122" s="200"/>
      <c r="IY122" s="200"/>
      <c r="IZ122" s="200"/>
      <c r="JA122" s="200"/>
      <c r="JB122" s="200"/>
      <c r="JC122" s="200"/>
      <c r="JD122" s="200"/>
      <c r="JE122" s="200"/>
    </row>
    <row r="123" spans="1:265" s="3" customFormat="1" ht="18.75" x14ac:dyDescent="0.25">
      <c r="A123" s="44"/>
      <c r="B123" s="45">
        <v>88</v>
      </c>
      <c r="C123" s="46" t="s">
        <v>364</v>
      </c>
      <c r="D123" s="47" t="s">
        <v>365</v>
      </c>
      <c r="E123" s="48">
        <v>13520</v>
      </c>
      <c r="F123" s="49">
        <v>1.95</v>
      </c>
      <c r="G123" s="49"/>
      <c r="H123" s="162">
        <v>0.8</v>
      </c>
      <c r="I123" s="124"/>
      <c r="J123" s="48">
        <v>1.4</v>
      </c>
      <c r="K123" s="48">
        <v>1.68</v>
      </c>
      <c r="L123" s="48">
        <v>2.23</v>
      </c>
      <c r="M123" s="52">
        <v>2.57</v>
      </c>
      <c r="N123" s="87"/>
      <c r="O123" s="54">
        <f t="shared" si="244"/>
        <v>0</v>
      </c>
      <c r="P123" s="87"/>
      <c r="Q123" s="54">
        <f t="shared" si="245"/>
        <v>0</v>
      </c>
      <c r="R123" s="87"/>
      <c r="S123" s="54">
        <f t="shared" si="246"/>
        <v>0</v>
      </c>
      <c r="T123" s="87"/>
      <c r="U123" s="54">
        <f t="shared" si="247"/>
        <v>0</v>
      </c>
      <c r="V123" s="87"/>
      <c r="W123" s="53">
        <f t="shared" si="248"/>
        <v>0</v>
      </c>
      <c r="X123" s="58">
        <v>308</v>
      </c>
      <c r="Y123" s="54">
        <f t="shared" si="249"/>
        <v>9094525.4399999995</v>
      </c>
      <c r="Z123" s="87"/>
      <c r="AA123" s="54">
        <f t="shared" si="250"/>
        <v>0</v>
      </c>
      <c r="AB123" s="87"/>
      <c r="AC123" s="54">
        <f t="shared" si="251"/>
        <v>0</v>
      </c>
      <c r="AD123" s="87"/>
      <c r="AE123" s="54">
        <f t="shared" si="252"/>
        <v>0</v>
      </c>
      <c r="AF123" s="87"/>
      <c r="AG123" s="54">
        <f t="shared" si="253"/>
        <v>0</v>
      </c>
      <c r="AH123" s="87"/>
      <c r="AI123" s="54">
        <f t="shared" si="254"/>
        <v>0</v>
      </c>
      <c r="AJ123" s="68"/>
      <c r="AK123" s="53">
        <f t="shared" si="255"/>
        <v>0</v>
      </c>
      <c r="AL123" s="87"/>
      <c r="AM123" s="54">
        <f t="shared" si="256"/>
        <v>0</v>
      </c>
      <c r="AN123" s="58"/>
      <c r="AO123" s="54">
        <f t="shared" si="257"/>
        <v>0</v>
      </c>
      <c r="AP123" s="87"/>
      <c r="AQ123" s="54">
        <f t="shared" si="258"/>
        <v>0</v>
      </c>
      <c r="AR123" s="87"/>
      <c r="AS123" s="54">
        <f t="shared" si="259"/>
        <v>0</v>
      </c>
      <c r="AT123" s="87"/>
      <c r="AU123" s="54">
        <f t="shared" si="260"/>
        <v>0</v>
      </c>
      <c r="AV123" s="87"/>
      <c r="AW123" s="54">
        <f t="shared" si="261"/>
        <v>0</v>
      </c>
      <c r="AX123" s="87"/>
      <c r="AY123" s="54">
        <f t="shared" si="262"/>
        <v>0</v>
      </c>
      <c r="AZ123" s="87"/>
      <c r="BA123" s="54">
        <f t="shared" si="263"/>
        <v>0</v>
      </c>
      <c r="BB123" s="87"/>
      <c r="BC123" s="54">
        <f t="shared" si="264"/>
        <v>0</v>
      </c>
      <c r="BD123" s="87"/>
      <c r="BE123" s="54">
        <f t="shared" si="265"/>
        <v>0</v>
      </c>
      <c r="BF123" s="87"/>
      <c r="BG123" s="54">
        <f t="shared" si="266"/>
        <v>0</v>
      </c>
      <c r="BH123" s="87"/>
      <c r="BI123" s="54">
        <f t="shared" si="267"/>
        <v>0</v>
      </c>
      <c r="BJ123" s="87"/>
      <c r="BK123" s="54">
        <f t="shared" si="268"/>
        <v>0</v>
      </c>
      <c r="BL123" s="87"/>
      <c r="BM123" s="54">
        <f t="shared" si="269"/>
        <v>0</v>
      </c>
      <c r="BN123" s="87"/>
      <c r="BO123" s="54">
        <f t="shared" si="270"/>
        <v>0</v>
      </c>
      <c r="BP123" s="87"/>
      <c r="BQ123" s="54">
        <f t="shared" si="271"/>
        <v>0</v>
      </c>
      <c r="BR123" s="87"/>
      <c r="BS123" s="54">
        <f t="shared" si="272"/>
        <v>0</v>
      </c>
      <c r="BT123" s="87"/>
      <c r="BU123" s="54">
        <f t="shared" si="273"/>
        <v>0</v>
      </c>
      <c r="BV123" s="87"/>
      <c r="BW123" s="54">
        <f t="shared" si="274"/>
        <v>0</v>
      </c>
      <c r="BX123" s="87"/>
      <c r="BY123" s="54">
        <f t="shared" si="275"/>
        <v>0</v>
      </c>
      <c r="BZ123" s="87"/>
      <c r="CA123" s="54">
        <f t="shared" si="276"/>
        <v>0</v>
      </c>
      <c r="CB123" s="87"/>
      <c r="CC123" s="54">
        <f t="shared" si="277"/>
        <v>0</v>
      </c>
      <c r="CD123" s="87"/>
      <c r="CE123" s="54">
        <f t="shared" si="278"/>
        <v>0</v>
      </c>
      <c r="CF123" s="87"/>
      <c r="CG123" s="54">
        <f t="shared" si="279"/>
        <v>0</v>
      </c>
      <c r="CH123" s="58"/>
      <c r="CI123" s="54">
        <f t="shared" si="280"/>
        <v>0</v>
      </c>
      <c r="CJ123" s="87"/>
      <c r="CK123" s="54">
        <f t="shared" si="281"/>
        <v>0</v>
      </c>
      <c r="CL123" s="87"/>
      <c r="CM123" s="54">
        <f t="shared" si="282"/>
        <v>0</v>
      </c>
      <c r="CN123" s="87"/>
      <c r="CO123" s="54">
        <f t="shared" si="283"/>
        <v>0</v>
      </c>
      <c r="CP123" s="87"/>
      <c r="CQ123" s="54">
        <f t="shared" si="284"/>
        <v>0</v>
      </c>
      <c r="CR123" s="87"/>
      <c r="CS123" s="54">
        <f t="shared" si="285"/>
        <v>0</v>
      </c>
      <c r="CT123" s="87"/>
      <c r="CU123" s="54">
        <f t="shared" si="286"/>
        <v>0</v>
      </c>
      <c r="CV123" s="87"/>
      <c r="CW123" s="54">
        <f t="shared" si="287"/>
        <v>0</v>
      </c>
      <c r="CX123" s="87"/>
      <c r="CY123" s="54">
        <f t="shared" si="288"/>
        <v>0</v>
      </c>
      <c r="CZ123" s="87"/>
      <c r="DA123" s="54">
        <f t="shared" si="289"/>
        <v>0</v>
      </c>
      <c r="DB123" s="87"/>
      <c r="DC123" s="54">
        <f t="shared" si="290"/>
        <v>0</v>
      </c>
      <c r="DD123" s="87"/>
      <c r="DE123" s="54">
        <f t="shared" si="291"/>
        <v>0</v>
      </c>
      <c r="DF123" s="87"/>
      <c r="DG123" s="54">
        <f t="shared" si="292"/>
        <v>0</v>
      </c>
      <c r="DH123" s="87"/>
      <c r="DI123" s="54">
        <f t="shared" si="293"/>
        <v>0</v>
      </c>
      <c r="DJ123" s="87"/>
      <c r="DK123" s="54">
        <f t="shared" si="294"/>
        <v>0</v>
      </c>
      <c r="DL123" s="87"/>
      <c r="DM123" s="54">
        <f t="shared" si="295"/>
        <v>0</v>
      </c>
      <c r="DN123" s="87"/>
      <c r="DO123" s="54">
        <f t="shared" si="296"/>
        <v>0</v>
      </c>
      <c r="DP123" s="87"/>
      <c r="DQ123" s="54">
        <f t="shared" si="297"/>
        <v>0</v>
      </c>
      <c r="DR123" s="87"/>
      <c r="DS123" s="54">
        <f t="shared" si="298"/>
        <v>0</v>
      </c>
      <c r="DT123" s="87"/>
      <c r="DU123" s="54">
        <f t="shared" si="299"/>
        <v>0</v>
      </c>
      <c r="DV123" s="123"/>
      <c r="DW123" s="54">
        <f t="shared" si="300"/>
        <v>0</v>
      </c>
      <c r="DX123" s="53"/>
      <c r="DY123" s="54">
        <f t="shared" si="301"/>
        <v>0</v>
      </c>
      <c r="DZ123" s="58"/>
      <c r="EA123" s="59">
        <f t="shared" si="302"/>
        <v>0</v>
      </c>
      <c r="EB123" s="87"/>
      <c r="EC123" s="54">
        <f t="shared" si="303"/>
        <v>0</v>
      </c>
      <c r="ED123" s="58"/>
      <c r="EE123" s="54">
        <f t="shared" si="304"/>
        <v>0</v>
      </c>
      <c r="EF123" s="58"/>
      <c r="EG123" s="54">
        <f>EF123*E123*F123*H123*J123*$EG$8</f>
        <v>0</v>
      </c>
      <c r="EH123" s="58"/>
      <c r="EI123" s="54">
        <f t="shared" si="305"/>
        <v>0</v>
      </c>
      <c r="EJ123" s="53"/>
      <c r="EK123" s="54"/>
      <c r="EL123" s="60">
        <f t="shared" si="306"/>
        <v>308</v>
      </c>
      <c r="EM123" s="60">
        <f t="shared" si="306"/>
        <v>9094525.4399999995</v>
      </c>
      <c r="EN123" s="61">
        <f>EL123*H123</f>
        <v>246.4</v>
      </c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6"/>
      <c r="FV123" s="6"/>
      <c r="FW123" s="6"/>
      <c r="FX123" s="6"/>
      <c r="FY123" s="6"/>
      <c r="FZ123" s="6"/>
      <c r="GA123" s="6"/>
      <c r="GB123" s="6"/>
      <c r="GC123" s="6"/>
      <c r="GD123" s="6"/>
      <c r="GE123" s="6"/>
      <c r="GF123" s="6"/>
      <c r="GG123" s="6"/>
      <c r="GH123" s="6"/>
      <c r="GI123" s="6"/>
      <c r="GJ123" s="6"/>
      <c r="GK123" s="6"/>
      <c r="GL123" s="6"/>
      <c r="GM123" s="6"/>
      <c r="GN123" s="6"/>
      <c r="GO123" s="6"/>
      <c r="GP123" s="6"/>
      <c r="GQ123" s="6"/>
      <c r="GR123" s="6"/>
      <c r="GS123" s="6"/>
      <c r="GT123" s="6"/>
      <c r="GU123" s="6"/>
      <c r="GV123" s="6"/>
      <c r="GW123" s="6"/>
      <c r="GX123" s="6"/>
      <c r="GY123" s="6"/>
      <c r="GZ123" s="6"/>
      <c r="HA123" s="6"/>
      <c r="HB123" s="6"/>
      <c r="HC123" s="6"/>
      <c r="HD123" s="6"/>
      <c r="HE123" s="6"/>
      <c r="HF123" s="6"/>
      <c r="HG123" s="6"/>
      <c r="HH123" s="6"/>
      <c r="HI123" s="6"/>
      <c r="HJ123" s="6"/>
      <c r="HK123" s="6"/>
      <c r="HL123" s="6"/>
      <c r="HM123" s="6"/>
      <c r="HN123" s="6"/>
      <c r="HO123" s="6"/>
      <c r="HP123" s="6"/>
      <c r="HQ123" s="6"/>
      <c r="HR123" s="6"/>
      <c r="HS123" s="6"/>
      <c r="HT123" s="6"/>
      <c r="HU123" s="6"/>
      <c r="HV123" s="6"/>
      <c r="HW123" s="6"/>
      <c r="HX123" s="6"/>
      <c r="HY123" s="6"/>
      <c r="HZ123" s="6"/>
      <c r="IA123" s="6"/>
      <c r="IB123" s="6"/>
      <c r="IC123" s="6"/>
      <c r="ID123" s="6"/>
      <c r="IE123" s="6"/>
      <c r="IF123" s="6"/>
      <c r="IG123" s="6"/>
      <c r="IH123" s="6"/>
      <c r="II123" s="6"/>
      <c r="IJ123" s="6"/>
      <c r="IK123" s="6"/>
      <c r="IL123" s="6"/>
      <c r="IM123" s="6"/>
      <c r="IN123" s="6"/>
      <c r="IO123" s="6"/>
      <c r="IP123" s="6"/>
      <c r="IQ123" s="6"/>
      <c r="IR123" s="6"/>
      <c r="IS123" s="6"/>
      <c r="IT123" s="6"/>
      <c r="IU123" s="6"/>
      <c r="IV123" s="6"/>
      <c r="IW123" s="6"/>
      <c r="IX123" s="6"/>
      <c r="IY123" s="6"/>
      <c r="IZ123" s="6"/>
      <c r="JA123" s="6"/>
      <c r="JB123" s="6"/>
      <c r="JC123" s="6"/>
      <c r="JD123" s="6"/>
      <c r="JE123" s="6"/>
    </row>
    <row r="124" spans="1:265" x14ac:dyDescent="0.25">
      <c r="A124" s="44"/>
      <c r="B124" s="45">
        <v>89</v>
      </c>
      <c r="C124" s="46" t="s">
        <v>366</v>
      </c>
      <c r="D124" s="47" t="s">
        <v>367</v>
      </c>
      <c r="E124" s="48">
        <v>13520</v>
      </c>
      <c r="F124" s="49">
        <v>2.17</v>
      </c>
      <c r="G124" s="78"/>
      <c r="H124" s="48">
        <v>1</v>
      </c>
      <c r="I124" s="51"/>
      <c r="J124" s="48">
        <v>1.4</v>
      </c>
      <c r="K124" s="48">
        <v>1.68</v>
      </c>
      <c r="L124" s="48">
        <v>2.23</v>
      </c>
      <c r="M124" s="52">
        <v>2.57</v>
      </c>
      <c r="N124" s="68"/>
      <c r="O124" s="54">
        <f t="shared" si="244"/>
        <v>0</v>
      </c>
      <c r="P124" s="68"/>
      <c r="Q124" s="54">
        <f t="shared" si="245"/>
        <v>0</v>
      </c>
      <c r="R124" s="68"/>
      <c r="S124" s="54">
        <f t="shared" si="246"/>
        <v>0</v>
      </c>
      <c r="T124" s="68"/>
      <c r="U124" s="54">
        <f t="shared" si="247"/>
        <v>0</v>
      </c>
      <c r="V124" s="68"/>
      <c r="W124" s="53">
        <f t="shared" si="248"/>
        <v>0</v>
      </c>
      <c r="X124" s="53">
        <v>10</v>
      </c>
      <c r="Y124" s="54">
        <f t="shared" si="249"/>
        <v>410737.6</v>
      </c>
      <c r="Z124" s="68"/>
      <c r="AA124" s="54">
        <f t="shared" si="250"/>
        <v>0</v>
      </c>
      <c r="AB124" s="68"/>
      <c r="AC124" s="54">
        <f t="shared" si="251"/>
        <v>0</v>
      </c>
      <c r="AD124" s="68"/>
      <c r="AE124" s="54">
        <f t="shared" si="252"/>
        <v>0</v>
      </c>
      <c r="AF124" s="68"/>
      <c r="AG124" s="54">
        <f t="shared" si="253"/>
        <v>0</v>
      </c>
      <c r="AH124" s="68"/>
      <c r="AI124" s="54">
        <f t="shared" si="254"/>
        <v>0</v>
      </c>
      <c r="AJ124" s="68"/>
      <c r="AK124" s="53">
        <f t="shared" si="255"/>
        <v>0</v>
      </c>
      <c r="AL124" s="68"/>
      <c r="AM124" s="54">
        <f t="shared" si="256"/>
        <v>0</v>
      </c>
      <c r="AN124" s="53"/>
      <c r="AO124" s="54">
        <f t="shared" si="257"/>
        <v>0</v>
      </c>
      <c r="AP124" s="68"/>
      <c r="AQ124" s="54">
        <f t="shared" si="258"/>
        <v>0</v>
      </c>
      <c r="AR124" s="68"/>
      <c r="AS124" s="54">
        <f t="shared" si="259"/>
        <v>0</v>
      </c>
      <c r="AT124" s="68"/>
      <c r="AU124" s="54">
        <f t="shared" si="260"/>
        <v>0</v>
      </c>
      <c r="AV124" s="68"/>
      <c r="AW124" s="54">
        <f t="shared" si="261"/>
        <v>0</v>
      </c>
      <c r="AX124" s="68"/>
      <c r="AY124" s="54">
        <f t="shared" si="262"/>
        <v>0</v>
      </c>
      <c r="AZ124" s="68"/>
      <c r="BA124" s="54">
        <f t="shared" si="263"/>
        <v>0</v>
      </c>
      <c r="BB124" s="68"/>
      <c r="BC124" s="54">
        <f t="shared" si="264"/>
        <v>0</v>
      </c>
      <c r="BD124" s="68"/>
      <c r="BE124" s="54">
        <f t="shared" si="265"/>
        <v>0</v>
      </c>
      <c r="BF124" s="68"/>
      <c r="BG124" s="54">
        <f t="shared" si="266"/>
        <v>0</v>
      </c>
      <c r="BH124" s="68"/>
      <c r="BI124" s="54">
        <f t="shared" si="267"/>
        <v>0</v>
      </c>
      <c r="BJ124" s="68"/>
      <c r="BK124" s="54">
        <f t="shared" si="268"/>
        <v>0</v>
      </c>
      <c r="BL124" s="68"/>
      <c r="BM124" s="54">
        <f t="shared" si="269"/>
        <v>0</v>
      </c>
      <c r="BN124" s="68"/>
      <c r="BO124" s="54">
        <f t="shared" si="270"/>
        <v>0</v>
      </c>
      <c r="BP124" s="68"/>
      <c r="BQ124" s="54">
        <f t="shared" si="271"/>
        <v>0</v>
      </c>
      <c r="BR124" s="68"/>
      <c r="BS124" s="54">
        <f t="shared" si="272"/>
        <v>0</v>
      </c>
      <c r="BT124" s="68"/>
      <c r="BU124" s="54">
        <f t="shared" si="273"/>
        <v>0</v>
      </c>
      <c r="BV124" s="68"/>
      <c r="BW124" s="54">
        <f t="shared" si="274"/>
        <v>0</v>
      </c>
      <c r="BX124" s="68"/>
      <c r="BY124" s="54">
        <f t="shared" si="275"/>
        <v>0</v>
      </c>
      <c r="BZ124" s="68"/>
      <c r="CA124" s="54">
        <f t="shared" si="276"/>
        <v>0</v>
      </c>
      <c r="CB124" s="68"/>
      <c r="CC124" s="54">
        <f t="shared" si="277"/>
        <v>0</v>
      </c>
      <c r="CD124" s="68"/>
      <c r="CE124" s="54">
        <f t="shared" si="278"/>
        <v>0</v>
      </c>
      <c r="CF124" s="68"/>
      <c r="CG124" s="54">
        <f t="shared" si="279"/>
        <v>0</v>
      </c>
      <c r="CH124" s="68"/>
      <c r="CI124" s="54">
        <f t="shared" si="280"/>
        <v>0</v>
      </c>
      <c r="CJ124" s="68"/>
      <c r="CK124" s="54">
        <f t="shared" si="281"/>
        <v>0</v>
      </c>
      <c r="CL124" s="68"/>
      <c r="CM124" s="54">
        <f t="shared" si="282"/>
        <v>0</v>
      </c>
      <c r="CN124" s="68"/>
      <c r="CO124" s="54">
        <f t="shared" si="283"/>
        <v>0</v>
      </c>
      <c r="CP124" s="68"/>
      <c r="CQ124" s="54">
        <f t="shared" si="284"/>
        <v>0</v>
      </c>
      <c r="CR124" s="68"/>
      <c r="CS124" s="54">
        <f t="shared" si="285"/>
        <v>0</v>
      </c>
      <c r="CT124" s="68"/>
      <c r="CU124" s="54">
        <f t="shared" si="286"/>
        <v>0</v>
      </c>
      <c r="CV124" s="68"/>
      <c r="CW124" s="54">
        <f t="shared" si="287"/>
        <v>0</v>
      </c>
      <c r="CX124" s="68"/>
      <c r="CY124" s="54">
        <f t="shared" si="288"/>
        <v>0</v>
      </c>
      <c r="CZ124" s="68"/>
      <c r="DA124" s="54">
        <f t="shared" si="289"/>
        <v>0</v>
      </c>
      <c r="DB124" s="68"/>
      <c r="DC124" s="54">
        <f t="shared" si="290"/>
        <v>0</v>
      </c>
      <c r="DD124" s="68"/>
      <c r="DE124" s="54">
        <f t="shared" si="291"/>
        <v>0</v>
      </c>
      <c r="DF124" s="68"/>
      <c r="DG124" s="54">
        <f t="shared" si="292"/>
        <v>0</v>
      </c>
      <c r="DH124" s="68"/>
      <c r="DI124" s="54">
        <f t="shared" si="293"/>
        <v>0</v>
      </c>
      <c r="DJ124" s="68"/>
      <c r="DK124" s="54">
        <f t="shared" si="294"/>
        <v>0</v>
      </c>
      <c r="DL124" s="68"/>
      <c r="DM124" s="54">
        <f t="shared" si="295"/>
        <v>0</v>
      </c>
      <c r="DN124" s="68"/>
      <c r="DO124" s="54">
        <f t="shared" si="296"/>
        <v>0</v>
      </c>
      <c r="DP124" s="68"/>
      <c r="DQ124" s="54">
        <f t="shared" si="297"/>
        <v>0</v>
      </c>
      <c r="DR124" s="68"/>
      <c r="DS124" s="54">
        <f t="shared" si="298"/>
        <v>0</v>
      </c>
      <c r="DT124" s="68"/>
      <c r="DU124" s="54">
        <f t="shared" si="299"/>
        <v>0</v>
      </c>
      <c r="DV124" s="125"/>
      <c r="DW124" s="54">
        <f t="shared" si="300"/>
        <v>0</v>
      </c>
      <c r="DX124" s="53"/>
      <c r="DY124" s="54">
        <f t="shared" si="301"/>
        <v>0</v>
      </c>
      <c r="DZ124" s="53"/>
      <c r="EA124" s="59">
        <f t="shared" si="302"/>
        <v>0</v>
      </c>
      <c r="EB124" s="68"/>
      <c r="EC124" s="54">
        <f t="shared" si="303"/>
        <v>0</v>
      </c>
      <c r="ED124" s="53"/>
      <c r="EE124" s="54">
        <f t="shared" si="304"/>
        <v>0</v>
      </c>
      <c r="EF124" s="53"/>
      <c r="EG124" s="54">
        <f>EF124*E124*F124*H124*J124*$EG$8</f>
        <v>0</v>
      </c>
      <c r="EH124" s="53"/>
      <c r="EI124" s="54">
        <f t="shared" si="305"/>
        <v>0</v>
      </c>
      <c r="EJ124" s="53"/>
      <c r="EK124" s="54"/>
      <c r="EL124" s="60">
        <f t="shared" si="306"/>
        <v>10</v>
      </c>
      <c r="EM124" s="60">
        <f t="shared" si="306"/>
        <v>410737.6</v>
      </c>
      <c r="EN124" s="61">
        <f>EL124*H124</f>
        <v>10</v>
      </c>
    </row>
    <row r="125" spans="1:265" s="1" customFormat="1" ht="18.75" x14ac:dyDescent="0.25">
      <c r="A125" s="44"/>
      <c r="B125" s="45">
        <v>90</v>
      </c>
      <c r="C125" s="152" t="s">
        <v>368</v>
      </c>
      <c r="D125" s="47" t="s">
        <v>369</v>
      </c>
      <c r="E125" s="48">
        <v>13520</v>
      </c>
      <c r="F125" s="49">
        <v>3.84</v>
      </c>
      <c r="G125" s="49"/>
      <c r="H125" s="162">
        <v>0.8</v>
      </c>
      <c r="I125" s="64"/>
      <c r="J125" s="48">
        <v>1.4</v>
      </c>
      <c r="K125" s="48">
        <v>1.68</v>
      </c>
      <c r="L125" s="48">
        <v>2.23</v>
      </c>
      <c r="M125" s="52">
        <v>2.57</v>
      </c>
      <c r="N125" s="68"/>
      <c r="O125" s="54">
        <f t="shared" si="244"/>
        <v>0</v>
      </c>
      <c r="P125" s="68"/>
      <c r="Q125" s="54">
        <f t="shared" si="245"/>
        <v>0</v>
      </c>
      <c r="R125" s="68"/>
      <c r="S125" s="54">
        <f t="shared" si="246"/>
        <v>0</v>
      </c>
      <c r="T125" s="68"/>
      <c r="U125" s="54">
        <f t="shared" si="247"/>
        <v>0</v>
      </c>
      <c r="V125" s="68"/>
      <c r="W125" s="53">
        <f t="shared" si="248"/>
        <v>0</v>
      </c>
      <c r="X125" s="53">
        <f>1094+300+500+19</f>
        <v>1913</v>
      </c>
      <c r="Y125" s="54">
        <f t="shared" si="249"/>
        <v>111234859.00799999</v>
      </c>
      <c r="Z125" s="68"/>
      <c r="AA125" s="54">
        <f t="shared" si="250"/>
        <v>0</v>
      </c>
      <c r="AB125" s="68"/>
      <c r="AC125" s="54">
        <f t="shared" si="251"/>
        <v>0</v>
      </c>
      <c r="AD125" s="68"/>
      <c r="AE125" s="54">
        <f t="shared" si="252"/>
        <v>0</v>
      </c>
      <c r="AF125" s="68"/>
      <c r="AG125" s="54">
        <f t="shared" si="253"/>
        <v>0</v>
      </c>
      <c r="AH125" s="68"/>
      <c r="AI125" s="54">
        <f t="shared" si="254"/>
        <v>0</v>
      </c>
      <c r="AJ125" s="68"/>
      <c r="AK125" s="53">
        <f t="shared" si="255"/>
        <v>0</v>
      </c>
      <c r="AL125" s="68"/>
      <c r="AM125" s="54">
        <f t="shared" si="256"/>
        <v>0</v>
      </c>
      <c r="AN125" s="53"/>
      <c r="AO125" s="54">
        <f t="shared" si="257"/>
        <v>0</v>
      </c>
      <c r="AP125" s="68"/>
      <c r="AQ125" s="54">
        <f t="shared" si="258"/>
        <v>0</v>
      </c>
      <c r="AR125" s="68"/>
      <c r="AS125" s="54">
        <f t="shared" si="259"/>
        <v>0</v>
      </c>
      <c r="AT125" s="68"/>
      <c r="AU125" s="54">
        <f t="shared" si="260"/>
        <v>0</v>
      </c>
      <c r="AV125" s="68"/>
      <c r="AW125" s="54">
        <f t="shared" si="261"/>
        <v>0</v>
      </c>
      <c r="AX125" s="68"/>
      <c r="AY125" s="54">
        <f t="shared" si="262"/>
        <v>0</v>
      </c>
      <c r="AZ125" s="68"/>
      <c r="BA125" s="54">
        <f t="shared" si="263"/>
        <v>0</v>
      </c>
      <c r="BB125" s="68"/>
      <c r="BC125" s="54">
        <f t="shared" si="264"/>
        <v>0</v>
      </c>
      <c r="BD125" s="68"/>
      <c r="BE125" s="54">
        <f t="shared" si="265"/>
        <v>0</v>
      </c>
      <c r="BF125" s="68"/>
      <c r="BG125" s="54">
        <f t="shared" si="266"/>
        <v>0</v>
      </c>
      <c r="BH125" s="68"/>
      <c r="BI125" s="54">
        <f t="shared" si="267"/>
        <v>0</v>
      </c>
      <c r="BJ125" s="68"/>
      <c r="BK125" s="54">
        <f t="shared" si="268"/>
        <v>0</v>
      </c>
      <c r="BL125" s="68"/>
      <c r="BM125" s="54">
        <f t="shared" si="269"/>
        <v>0</v>
      </c>
      <c r="BN125" s="68"/>
      <c r="BO125" s="54">
        <f t="shared" si="270"/>
        <v>0</v>
      </c>
      <c r="BP125" s="68"/>
      <c r="BQ125" s="54">
        <f t="shared" si="271"/>
        <v>0</v>
      </c>
      <c r="BR125" s="68"/>
      <c r="BS125" s="54">
        <f t="shared" si="272"/>
        <v>0</v>
      </c>
      <c r="BT125" s="68"/>
      <c r="BU125" s="54">
        <f t="shared" si="273"/>
        <v>0</v>
      </c>
      <c r="BV125" s="68"/>
      <c r="BW125" s="54">
        <f t="shared" si="274"/>
        <v>0</v>
      </c>
      <c r="BX125" s="68"/>
      <c r="BY125" s="54">
        <f t="shared" si="275"/>
        <v>0</v>
      </c>
      <c r="BZ125" s="68"/>
      <c r="CA125" s="54">
        <f t="shared" si="276"/>
        <v>0</v>
      </c>
      <c r="CB125" s="68"/>
      <c r="CC125" s="54">
        <f t="shared" si="277"/>
        <v>0</v>
      </c>
      <c r="CD125" s="68"/>
      <c r="CE125" s="54">
        <f t="shared" si="278"/>
        <v>0</v>
      </c>
      <c r="CF125" s="68"/>
      <c r="CG125" s="54">
        <f t="shared" si="279"/>
        <v>0</v>
      </c>
      <c r="CH125" s="68"/>
      <c r="CI125" s="54">
        <f t="shared" si="280"/>
        <v>0</v>
      </c>
      <c r="CJ125" s="68"/>
      <c r="CK125" s="54">
        <f t="shared" si="281"/>
        <v>0</v>
      </c>
      <c r="CL125" s="68"/>
      <c r="CM125" s="54">
        <f t="shared" si="282"/>
        <v>0</v>
      </c>
      <c r="CN125" s="68"/>
      <c r="CO125" s="54">
        <f t="shared" si="283"/>
        <v>0</v>
      </c>
      <c r="CP125" s="68"/>
      <c r="CQ125" s="54">
        <f t="shared" si="284"/>
        <v>0</v>
      </c>
      <c r="CR125" s="68"/>
      <c r="CS125" s="54">
        <f t="shared" si="285"/>
        <v>0</v>
      </c>
      <c r="CT125" s="68"/>
      <c r="CU125" s="54">
        <f t="shared" si="286"/>
        <v>0</v>
      </c>
      <c r="CV125" s="68"/>
      <c r="CW125" s="54">
        <f t="shared" si="287"/>
        <v>0</v>
      </c>
      <c r="CX125" s="68"/>
      <c r="CY125" s="54">
        <f t="shared" si="288"/>
        <v>0</v>
      </c>
      <c r="CZ125" s="68"/>
      <c r="DA125" s="54">
        <f t="shared" si="289"/>
        <v>0</v>
      </c>
      <c r="DB125" s="68"/>
      <c r="DC125" s="54">
        <f t="shared" si="290"/>
        <v>0</v>
      </c>
      <c r="DD125" s="68"/>
      <c r="DE125" s="54">
        <f t="shared" si="291"/>
        <v>0</v>
      </c>
      <c r="DF125" s="68"/>
      <c r="DG125" s="54">
        <f t="shared" si="292"/>
        <v>0</v>
      </c>
      <c r="DH125" s="68"/>
      <c r="DI125" s="54">
        <f t="shared" si="293"/>
        <v>0</v>
      </c>
      <c r="DJ125" s="68"/>
      <c r="DK125" s="54">
        <f t="shared" si="294"/>
        <v>0</v>
      </c>
      <c r="DL125" s="68"/>
      <c r="DM125" s="54">
        <f t="shared" si="295"/>
        <v>0</v>
      </c>
      <c r="DN125" s="68"/>
      <c r="DO125" s="54">
        <f t="shared" si="296"/>
        <v>0</v>
      </c>
      <c r="DP125" s="68"/>
      <c r="DQ125" s="54">
        <f t="shared" si="297"/>
        <v>0</v>
      </c>
      <c r="DR125" s="68"/>
      <c r="DS125" s="54">
        <f t="shared" si="298"/>
        <v>0</v>
      </c>
      <c r="DT125" s="68"/>
      <c r="DU125" s="54">
        <f t="shared" si="299"/>
        <v>0</v>
      </c>
      <c r="DV125" s="125"/>
      <c r="DW125" s="54">
        <f t="shared" si="300"/>
        <v>0</v>
      </c>
      <c r="DX125" s="53"/>
      <c r="DY125" s="54">
        <f t="shared" si="301"/>
        <v>0</v>
      </c>
      <c r="DZ125" s="53"/>
      <c r="EA125" s="59">
        <f t="shared" si="302"/>
        <v>0</v>
      </c>
      <c r="EB125" s="68"/>
      <c r="EC125" s="54">
        <f t="shared" si="303"/>
        <v>0</v>
      </c>
      <c r="ED125" s="53"/>
      <c r="EE125" s="54">
        <f t="shared" si="304"/>
        <v>0</v>
      </c>
      <c r="EF125" s="53">
        <v>200</v>
      </c>
      <c r="EG125" s="54">
        <f>(EF125*$E125*$F125*$H125*$J125*$EG$8)</f>
        <v>11629363.199999999</v>
      </c>
      <c r="EH125" s="53"/>
      <c r="EI125" s="54">
        <f t="shared" si="305"/>
        <v>0</v>
      </c>
      <c r="EJ125" s="53"/>
      <c r="EK125" s="54"/>
      <c r="EL125" s="60">
        <f t="shared" si="306"/>
        <v>2113</v>
      </c>
      <c r="EM125" s="60">
        <f t="shared" si="306"/>
        <v>122864222.20799999</v>
      </c>
      <c r="EN125" s="61">
        <f>(EL125/12*9*H125)+(EL125/12*3*I125)</f>
        <v>1267.8000000000002</v>
      </c>
      <c r="EQ125" s="5"/>
      <c r="ER125" s="5"/>
      <c r="ES125" s="5"/>
      <c r="ET125" s="5"/>
      <c r="EU125" s="5"/>
      <c r="EV125" s="5"/>
      <c r="EW125" s="5"/>
      <c r="EX125" s="5"/>
      <c r="EY125" s="5"/>
      <c r="EZ125" s="5"/>
      <c r="FA125" s="5"/>
      <c r="FB125" s="5"/>
      <c r="FC125" s="5"/>
      <c r="FD125" s="5"/>
      <c r="FE125" s="5"/>
      <c r="FF125" s="5"/>
      <c r="FG125" s="5"/>
      <c r="FH125" s="5"/>
      <c r="FI125" s="5"/>
      <c r="FJ125" s="5"/>
      <c r="FK125" s="5"/>
      <c r="FL125" s="5"/>
      <c r="FM125" s="5"/>
      <c r="FN125" s="5"/>
      <c r="FO125" s="5"/>
      <c r="FP125" s="5"/>
      <c r="FQ125" s="5"/>
      <c r="FR125" s="5"/>
      <c r="FS125" s="5"/>
      <c r="FT125" s="5"/>
      <c r="FU125" s="5"/>
      <c r="FV125" s="5"/>
      <c r="FW125" s="5"/>
      <c r="FX125" s="5"/>
      <c r="FY125" s="5"/>
      <c r="FZ125" s="5"/>
      <c r="GA125" s="5"/>
      <c r="GB125" s="5"/>
      <c r="GC125" s="5"/>
      <c r="GD125" s="5"/>
      <c r="GE125" s="5"/>
      <c r="GF125" s="5"/>
      <c r="GG125" s="5"/>
      <c r="GH125" s="5"/>
      <c r="GI125" s="5"/>
      <c r="GJ125" s="5"/>
      <c r="GK125" s="5"/>
      <c r="GL125" s="5"/>
      <c r="GM125" s="5"/>
      <c r="GN125" s="5"/>
      <c r="GO125" s="5"/>
      <c r="GP125" s="5"/>
      <c r="GQ125" s="5"/>
      <c r="GR125" s="5"/>
      <c r="GS125" s="5"/>
      <c r="GT125" s="5"/>
      <c r="GU125" s="5"/>
      <c r="GV125" s="5"/>
      <c r="GW125" s="5"/>
      <c r="GX125" s="5"/>
      <c r="GY125" s="5"/>
      <c r="GZ125" s="5"/>
      <c r="HA125" s="5"/>
      <c r="HB125" s="5"/>
      <c r="HC125" s="5"/>
      <c r="HD125" s="5"/>
      <c r="HE125" s="5"/>
      <c r="HF125" s="5"/>
      <c r="HG125" s="5"/>
      <c r="HH125" s="5"/>
      <c r="HI125" s="5"/>
      <c r="HJ125" s="5"/>
      <c r="HK125" s="5"/>
      <c r="HL125" s="5"/>
      <c r="HM125" s="5"/>
      <c r="HN125" s="5"/>
      <c r="HO125" s="5"/>
      <c r="HP125" s="5"/>
      <c r="HQ125" s="5"/>
      <c r="HR125" s="5"/>
      <c r="HS125" s="5"/>
      <c r="HT125" s="5"/>
      <c r="HU125" s="5"/>
      <c r="HV125" s="5"/>
      <c r="HW125" s="5"/>
      <c r="HX125" s="5"/>
      <c r="HY125" s="5"/>
      <c r="HZ125" s="5"/>
      <c r="IA125" s="5"/>
      <c r="IB125" s="5"/>
      <c r="IC125" s="5"/>
      <c r="ID125" s="5"/>
      <c r="IE125" s="5"/>
      <c r="IF125" s="5"/>
      <c r="IG125" s="5"/>
      <c r="IH125" s="5"/>
      <c r="II125" s="5"/>
      <c r="IJ125" s="5"/>
      <c r="IK125" s="5"/>
      <c r="IL125" s="5"/>
      <c r="IM125" s="5"/>
      <c r="IN125" s="5"/>
      <c r="IO125" s="5"/>
      <c r="IP125" s="5"/>
      <c r="IQ125" s="5"/>
      <c r="IR125" s="5"/>
      <c r="IS125" s="5"/>
      <c r="IT125" s="5"/>
      <c r="IU125" s="5"/>
      <c r="IV125" s="5"/>
      <c r="IW125" s="5"/>
      <c r="IX125" s="5"/>
      <c r="IY125" s="5"/>
      <c r="IZ125" s="5"/>
      <c r="JA125" s="5"/>
      <c r="JB125" s="5"/>
      <c r="JC125" s="5"/>
      <c r="JD125" s="5"/>
      <c r="JE125" s="5"/>
    </row>
    <row r="126" spans="1:265" s="80" customFormat="1" x14ac:dyDescent="0.25">
      <c r="A126" s="91">
        <v>22</v>
      </c>
      <c r="B126" s="92"/>
      <c r="C126" s="72"/>
      <c r="D126" s="34" t="s">
        <v>370</v>
      </c>
      <c r="E126" s="48">
        <v>13520</v>
      </c>
      <c r="F126" s="85">
        <v>0.93</v>
      </c>
      <c r="G126" s="85"/>
      <c r="H126" s="36">
        <v>1</v>
      </c>
      <c r="I126" s="75"/>
      <c r="J126" s="93"/>
      <c r="K126" s="93"/>
      <c r="L126" s="93"/>
      <c r="M126" s="108">
        <v>2.57</v>
      </c>
      <c r="N126" s="43">
        <f>SUM(N127:N128)</f>
        <v>0</v>
      </c>
      <c r="O126" s="43">
        <f t="shared" ref="O126:BZ126" si="307">SUM(O127:O128)</f>
        <v>0</v>
      </c>
      <c r="P126" s="43">
        <f t="shared" si="307"/>
        <v>0</v>
      </c>
      <c r="Q126" s="43">
        <f t="shared" si="307"/>
        <v>0</v>
      </c>
      <c r="R126" s="43">
        <f t="shared" si="307"/>
        <v>0</v>
      </c>
      <c r="S126" s="43">
        <f t="shared" si="307"/>
        <v>0</v>
      </c>
      <c r="T126" s="43">
        <f t="shared" si="307"/>
        <v>0</v>
      </c>
      <c r="U126" s="43">
        <f t="shared" si="307"/>
        <v>0</v>
      </c>
      <c r="V126" s="43">
        <f t="shared" si="307"/>
        <v>0</v>
      </c>
      <c r="W126" s="43">
        <f t="shared" si="307"/>
        <v>0</v>
      </c>
      <c r="X126" s="43">
        <f t="shared" si="307"/>
        <v>0</v>
      </c>
      <c r="Y126" s="43">
        <f t="shared" si="307"/>
        <v>0</v>
      </c>
      <c r="Z126" s="43">
        <f t="shared" si="307"/>
        <v>0</v>
      </c>
      <c r="AA126" s="43">
        <f t="shared" si="307"/>
        <v>0</v>
      </c>
      <c r="AB126" s="43">
        <f t="shared" si="307"/>
        <v>0</v>
      </c>
      <c r="AC126" s="43">
        <f t="shared" si="307"/>
        <v>0</v>
      </c>
      <c r="AD126" s="43">
        <f t="shared" si="307"/>
        <v>0</v>
      </c>
      <c r="AE126" s="43">
        <f t="shared" si="307"/>
        <v>0</v>
      </c>
      <c r="AF126" s="43">
        <f t="shared" si="307"/>
        <v>0</v>
      </c>
      <c r="AG126" s="43">
        <f t="shared" si="307"/>
        <v>0</v>
      </c>
      <c r="AH126" s="43">
        <f t="shared" si="307"/>
        <v>0</v>
      </c>
      <c r="AI126" s="43">
        <f t="shared" si="307"/>
        <v>0</v>
      </c>
      <c r="AJ126" s="43">
        <f t="shared" si="307"/>
        <v>0</v>
      </c>
      <c r="AK126" s="43">
        <f t="shared" si="307"/>
        <v>0</v>
      </c>
      <c r="AL126" s="43">
        <f t="shared" si="307"/>
        <v>0</v>
      </c>
      <c r="AM126" s="43">
        <f t="shared" si="307"/>
        <v>0</v>
      </c>
      <c r="AN126" s="43">
        <f t="shared" si="307"/>
        <v>0</v>
      </c>
      <c r="AO126" s="43">
        <f t="shared" si="307"/>
        <v>0</v>
      </c>
      <c r="AP126" s="43">
        <f t="shared" si="307"/>
        <v>0</v>
      </c>
      <c r="AQ126" s="43">
        <f t="shared" si="307"/>
        <v>0</v>
      </c>
      <c r="AR126" s="43">
        <f t="shared" si="307"/>
        <v>0</v>
      </c>
      <c r="AS126" s="43">
        <f t="shared" si="307"/>
        <v>0</v>
      </c>
      <c r="AT126" s="43">
        <f t="shared" si="307"/>
        <v>0</v>
      </c>
      <c r="AU126" s="43">
        <f t="shared" si="307"/>
        <v>0</v>
      </c>
      <c r="AV126" s="43">
        <f t="shared" si="307"/>
        <v>0</v>
      </c>
      <c r="AW126" s="43">
        <f t="shared" si="307"/>
        <v>0</v>
      </c>
      <c r="AX126" s="43">
        <f t="shared" si="307"/>
        <v>0</v>
      </c>
      <c r="AY126" s="43">
        <f t="shared" si="307"/>
        <v>0</v>
      </c>
      <c r="AZ126" s="43">
        <f t="shared" si="307"/>
        <v>0</v>
      </c>
      <c r="BA126" s="43">
        <f t="shared" si="307"/>
        <v>0</v>
      </c>
      <c r="BB126" s="43">
        <f t="shared" si="307"/>
        <v>0</v>
      </c>
      <c r="BC126" s="43">
        <f t="shared" si="307"/>
        <v>0</v>
      </c>
      <c r="BD126" s="43">
        <f t="shared" si="307"/>
        <v>0</v>
      </c>
      <c r="BE126" s="43">
        <f t="shared" si="307"/>
        <v>0</v>
      </c>
      <c r="BF126" s="43">
        <f t="shared" si="307"/>
        <v>0</v>
      </c>
      <c r="BG126" s="43">
        <f t="shared" si="307"/>
        <v>0</v>
      </c>
      <c r="BH126" s="43">
        <f t="shared" si="307"/>
        <v>0</v>
      </c>
      <c r="BI126" s="43">
        <f t="shared" si="307"/>
        <v>0</v>
      </c>
      <c r="BJ126" s="43">
        <f t="shared" si="307"/>
        <v>0</v>
      </c>
      <c r="BK126" s="43">
        <f t="shared" si="307"/>
        <v>0</v>
      </c>
      <c r="BL126" s="43">
        <f t="shared" si="307"/>
        <v>0</v>
      </c>
      <c r="BM126" s="43">
        <f t="shared" si="307"/>
        <v>0</v>
      </c>
      <c r="BN126" s="43">
        <f t="shared" si="307"/>
        <v>413</v>
      </c>
      <c r="BO126" s="43">
        <f t="shared" si="307"/>
        <v>6957364.96</v>
      </c>
      <c r="BP126" s="43">
        <f t="shared" si="307"/>
        <v>0</v>
      </c>
      <c r="BQ126" s="43">
        <f t="shared" si="307"/>
        <v>0</v>
      </c>
      <c r="BR126" s="43">
        <f t="shared" si="307"/>
        <v>0</v>
      </c>
      <c r="BS126" s="43">
        <f t="shared" si="307"/>
        <v>0</v>
      </c>
      <c r="BT126" s="43">
        <f t="shared" si="307"/>
        <v>0</v>
      </c>
      <c r="BU126" s="43">
        <f t="shared" si="307"/>
        <v>0</v>
      </c>
      <c r="BV126" s="43">
        <f t="shared" si="307"/>
        <v>0</v>
      </c>
      <c r="BW126" s="43">
        <f t="shared" si="307"/>
        <v>0</v>
      </c>
      <c r="BX126" s="43">
        <f t="shared" si="307"/>
        <v>6</v>
      </c>
      <c r="BY126" s="43">
        <f t="shared" si="307"/>
        <v>101075.52</v>
      </c>
      <c r="BZ126" s="43">
        <f t="shared" si="307"/>
        <v>0</v>
      </c>
      <c r="CA126" s="43">
        <f t="shared" ref="CA126:EM126" si="308">SUM(CA127:CA128)</f>
        <v>0</v>
      </c>
      <c r="CB126" s="43">
        <f t="shared" si="308"/>
        <v>0</v>
      </c>
      <c r="CC126" s="43">
        <f t="shared" si="308"/>
        <v>0</v>
      </c>
      <c r="CD126" s="43">
        <f t="shared" si="308"/>
        <v>0</v>
      </c>
      <c r="CE126" s="43">
        <f t="shared" si="308"/>
        <v>0</v>
      </c>
      <c r="CF126" s="43">
        <f t="shared" si="308"/>
        <v>0</v>
      </c>
      <c r="CG126" s="43">
        <f t="shared" si="308"/>
        <v>0</v>
      </c>
      <c r="CH126" s="43">
        <f t="shared" si="308"/>
        <v>1</v>
      </c>
      <c r="CI126" s="43">
        <f t="shared" si="308"/>
        <v>16845.919999999998</v>
      </c>
      <c r="CJ126" s="43">
        <f t="shared" si="308"/>
        <v>0</v>
      </c>
      <c r="CK126" s="43">
        <f t="shared" si="308"/>
        <v>0</v>
      </c>
      <c r="CL126" s="43">
        <f t="shared" si="308"/>
        <v>0</v>
      </c>
      <c r="CM126" s="43">
        <f t="shared" si="308"/>
        <v>0</v>
      </c>
      <c r="CN126" s="43">
        <f t="shared" si="308"/>
        <v>0</v>
      </c>
      <c r="CO126" s="43">
        <f t="shared" si="308"/>
        <v>0</v>
      </c>
      <c r="CP126" s="43">
        <f t="shared" si="308"/>
        <v>0</v>
      </c>
      <c r="CQ126" s="43">
        <f t="shared" si="308"/>
        <v>0</v>
      </c>
      <c r="CR126" s="43">
        <f t="shared" si="308"/>
        <v>7</v>
      </c>
      <c r="CS126" s="43">
        <f t="shared" si="308"/>
        <v>141505.728</v>
      </c>
      <c r="CT126" s="43">
        <f t="shared" si="308"/>
        <v>0</v>
      </c>
      <c r="CU126" s="43">
        <f t="shared" si="308"/>
        <v>0</v>
      </c>
      <c r="CV126" s="43">
        <f t="shared" si="308"/>
        <v>0</v>
      </c>
      <c r="CW126" s="43">
        <f t="shared" si="308"/>
        <v>0</v>
      </c>
      <c r="CX126" s="43">
        <f t="shared" si="308"/>
        <v>0</v>
      </c>
      <c r="CY126" s="43">
        <f t="shared" si="308"/>
        <v>0</v>
      </c>
      <c r="CZ126" s="43">
        <f t="shared" si="308"/>
        <v>189</v>
      </c>
      <c r="DA126" s="43">
        <f t="shared" si="308"/>
        <v>4110934.4639999997</v>
      </c>
      <c r="DB126" s="43">
        <f t="shared" si="308"/>
        <v>0</v>
      </c>
      <c r="DC126" s="43">
        <f t="shared" si="308"/>
        <v>0</v>
      </c>
      <c r="DD126" s="43">
        <f t="shared" si="308"/>
        <v>0</v>
      </c>
      <c r="DE126" s="43">
        <f t="shared" si="308"/>
        <v>0</v>
      </c>
      <c r="DF126" s="43">
        <f t="shared" si="308"/>
        <v>7</v>
      </c>
      <c r="DG126" s="43">
        <f t="shared" si="308"/>
        <v>141505.728</v>
      </c>
      <c r="DH126" s="43">
        <f t="shared" si="308"/>
        <v>2</v>
      </c>
      <c r="DI126" s="43">
        <f t="shared" si="308"/>
        <v>40430.207999999999</v>
      </c>
      <c r="DJ126" s="43">
        <f t="shared" si="308"/>
        <v>0</v>
      </c>
      <c r="DK126" s="43">
        <f t="shared" si="308"/>
        <v>0</v>
      </c>
      <c r="DL126" s="43">
        <f t="shared" si="308"/>
        <v>0</v>
      </c>
      <c r="DM126" s="43">
        <f t="shared" si="308"/>
        <v>0</v>
      </c>
      <c r="DN126" s="43">
        <f t="shared" si="308"/>
        <v>0</v>
      </c>
      <c r="DO126" s="43">
        <f t="shared" si="308"/>
        <v>0</v>
      </c>
      <c r="DP126" s="43">
        <f t="shared" si="308"/>
        <v>0</v>
      </c>
      <c r="DQ126" s="43">
        <f t="shared" si="308"/>
        <v>0</v>
      </c>
      <c r="DR126" s="43">
        <f t="shared" si="308"/>
        <v>0</v>
      </c>
      <c r="DS126" s="43">
        <f t="shared" si="308"/>
        <v>0</v>
      </c>
      <c r="DT126" s="43">
        <f t="shared" si="308"/>
        <v>0</v>
      </c>
      <c r="DU126" s="43">
        <f t="shared" si="308"/>
        <v>0</v>
      </c>
      <c r="DV126" s="43">
        <f t="shared" si="308"/>
        <v>0</v>
      </c>
      <c r="DW126" s="43">
        <f t="shared" si="308"/>
        <v>0</v>
      </c>
      <c r="DX126" s="43">
        <f t="shared" si="308"/>
        <v>0</v>
      </c>
      <c r="DY126" s="43">
        <f t="shared" si="308"/>
        <v>0</v>
      </c>
      <c r="DZ126" s="43">
        <f t="shared" si="308"/>
        <v>0</v>
      </c>
      <c r="EA126" s="43">
        <f t="shared" si="308"/>
        <v>0</v>
      </c>
      <c r="EB126" s="43">
        <f t="shared" si="308"/>
        <v>0</v>
      </c>
      <c r="EC126" s="43">
        <f t="shared" si="308"/>
        <v>0</v>
      </c>
      <c r="ED126" s="43">
        <f t="shared" si="308"/>
        <v>0</v>
      </c>
      <c r="EE126" s="43">
        <f t="shared" si="308"/>
        <v>0</v>
      </c>
      <c r="EF126" s="43">
        <f t="shared" si="308"/>
        <v>0</v>
      </c>
      <c r="EG126" s="43">
        <f t="shared" si="308"/>
        <v>0</v>
      </c>
      <c r="EH126" s="43">
        <f t="shared" si="308"/>
        <v>0</v>
      </c>
      <c r="EI126" s="43">
        <f t="shared" si="308"/>
        <v>0</v>
      </c>
      <c r="EJ126" s="43"/>
      <c r="EK126" s="43"/>
      <c r="EL126" s="43">
        <f t="shared" si="308"/>
        <v>625</v>
      </c>
      <c r="EM126" s="43">
        <f t="shared" si="308"/>
        <v>11509662.528000001</v>
      </c>
      <c r="EN126" s="42">
        <f>EM126/EL126</f>
        <v>18415.460044800002</v>
      </c>
      <c r="EQ126" s="200"/>
      <c r="ER126" s="200"/>
      <c r="ES126" s="200"/>
      <c r="ET126" s="200"/>
      <c r="EU126" s="200"/>
      <c r="EV126" s="200"/>
      <c r="EW126" s="200"/>
      <c r="EX126" s="200"/>
      <c r="EY126" s="200"/>
      <c r="EZ126" s="200"/>
      <c r="FA126" s="200"/>
      <c r="FB126" s="200"/>
      <c r="FC126" s="200"/>
      <c r="FD126" s="200"/>
      <c r="FE126" s="200"/>
      <c r="FF126" s="200"/>
      <c r="FG126" s="200"/>
      <c r="FH126" s="200"/>
      <c r="FI126" s="200"/>
      <c r="FJ126" s="200"/>
      <c r="FK126" s="200"/>
      <c r="FL126" s="200"/>
      <c r="FM126" s="200"/>
      <c r="FN126" s="200"/>
      <c r="FO126" s="200"/>
      <c r="FP126" s="200"/>
      <c r="FQ126" s="200"/>
      <c r="FR126" s="200"/>
      <c r="FS126" s="200"/>
      <c r="FT126" s="200"/>
      <c r="FU126" s="200"/>
      <c r="FV126" s="200"/>
      <c r="FW126" s="200"/>
      <c r="FX126" s="200"/>
      <c r="FY126" s="200"/>
      <c r="FZ126" s="200"/>
      <c r="GA126" s="200"/>
      <c r="GB126" s="200"/>
      <c r="GC126" s="200"/>
      <c r="GD126" s="200"/>
      <c r="GE126" s="200"/>
      <c r="GF126" s="200"/>
      <c r="GG126" s="200"/>
      <c r="GH126" s="200"/>
      <c r="GI126" s="200"/>
      <c r="GJ126" s="200"/>
      <c r="GK126" s="200"/>
      <c r="GL126" s="200"/>
      <c r="GM126" s="200"/>
      <c r="GN126" s="200"/>
      <c r="GO126" s="200"/>
      <c r="GP126" s="200"/>
      <c r="GQ126" s="200"/>
      <c r="GR126" s="200"/>
      <c r="GS126" s="200"/>
      <c r="GT126" s="200"/>
      <c r="GU126" s="200"/>
      <c r="GV126" s="200"/>
      <c r="GW126" s="200"/>
      <c r="GX126" s="200"/>
      <c r="GY126" s="200"/>
      <c r="GZ126" s="200"/>
      <c r="HA126" s="200"/>
      <c r="HB126" s="200"/>
      <c r="HC126" s="200"/>
      <c r="HD126" s="200"/>
      <c r="HE126" s="200"/>
      <c r="HF126" s="200"/>
      <c r="HG126" s="200"/>
      <c r="HH126" s="200"/>
      <c r="HI126" s="200"/>
      <c r="HJ126" s="200"/>
      <c r="HK126" s="200"/>
      <c r="HL126" s="200"/>
      <c r="HM126" s="200"/>
      <c r="HN126" s="200"/>
      <c r="HO126" s="200"/>
      <c r="HP126" s="200"/>
      <c r="HQ126" s="200"/>
      <c r="HR126" s="200"/>
      <c r="HS126" s="200"/>
      <c r="HT126" s="200"/>
      <c r="HU126" s="200"/>
      <c r="HV126" s="200"/>
      <c r="HW126" s="200"/>
      <c r="HX126" s="200"/>
      <c r="HY126" s="200"/>
      <c r="HZ126" s="200"/>
      <c r="IA126" s="200"/>
      <c r="IB126" s="200"/>
      <c r="IC126" s="200"/>
      <c r="ID126" s="200"/>
      <c r="IE126" s="200"/>
      <c r="IF126" s="200"/>
      <c r="IG126" s="200"/>
      <c r="IH126" s="200"/>
      <c r="II126" s="200"/>
      <c r="IJ126" s="200"/>
      <c r="IK126" s="200"/>
      <c r="IL126" s="200"/>
      <c r="IM126" s="200"/>
      <c r="IN126" s="200"/>
      <c r="IO126" s="200"/>
      <c r="IP126" s="200"/>
      <c r="IQ126" s="200"/>
      <c r="IR126" s="200"/>
      <c r="IS126" s="200"/>
      <c r="IT126" s="200"/>
      <c r="IU126" s="200"/>
      <c r="IV126" s="200"/>
      <c r="IW126" s="200"/>
      <c r="IX126" s="200"/>
      <c r="IY126" s="200"/>
      <c r="IZ126" s="200"/>
      <c r="JA126" s="200"/>
      <c r="JB126" s="200"/>
      <c r="JC126" s="200"/>
      <c r="JD126" s="200"/>
      <c r="JE126" s="200"/>
    </row>
    <row r="127" spans="1:265" ht="30" x14ac:dyDescent="0.25">
      <c r="A127" s="44"/>
      <c r="B127" s="45">
        <v>91</v>
      </c>
      <c r="C127" s="46" t="s">
        <v>371</v>
      </c>
      <c r="D127" s="67" t="s">
        <v>372</v>
      </c>
      <c r="E127" s="48">
        <v>13520</v>
      </c>
      <c r="F127" s="49">
        <v>2.31</v>
      </c>
      <c r="G127" s="49"/>
      <c r="H127" s="50">
        <v>1</v>
      </c>
      <c r="I127" s="51"/>
      <c r="J127" s="48">
        <v>1.4</v>
      </c>
      <c r="K127" s="48">
        <v>1.68</v>
      </c>
      <c r="L127" s="48">
        <v>2.23</v>
      </c>
      <c r="M127" s="52">
        <v>2.57</v>
      </c>
      <c r="N127" s="53"/>
      <c r="O127" s="54">
        <f>N127*E127*F127*H127*J127*$O$8</f>
        <v>0</v>
      </c>
      <c r="P127" s="53"/>
      <c r="Q127" s="54">
        <f>P127*E127*F127*H127*J127*$Q$8</f>
        <v>0</v>
      </c>
      <c r="R127" s="53"/>
      <c r="S127" s="54">
        <f>R127*E127*F127*H127*J127*$S$8</f>
        <v>0</v>
      </c>
      <c r="T127" s="53"/>
      <c r="U127" s="54">
        <f>SUM(T127*E127*F127*H127*J127*$U$8)</f>
        <v>0</v>
      </c>
      <c r="V127" s="53"/>
      <c r="W127" s="53">
        <f>SUM(V127*E127*F127*H127*J127*$W$8)</f>
        <v>0</v>
      </c>
      <c r="X127" s="53"/>
      <c r="Y127" s="54">
        <f>SUM(X127*E127*F127*H127*J127*$Y$8)</f>
        <v>0</v>
      </c>
      <c r="Z127" s="53"/>
      <c r="AA127" s="54">
        <f>SUM(Z127*E127*F127*H127*J127*$AA$8)</f>
        <v>0</v>
      </c>
      <c r="AB127" s="53"/>
      <c r="AC127" s="54">
        <f>SUM(AB127*E127*F127*H127*J127*$AC$8)</f>
        <v>0</v>
      </c>
      <c r="AD127" s="53"/>
      <c r="AE127" s="54">
        <f>SUM(AD127*E127*F127*H127*K127*$AE$8)</f>
        <v>0</v>
      </c>
      <c r="AF127" s="53"/>
      <c r="AG127" s="54">
        <f>SUM(AF127*E127*F127*H127*K127*$AG$8)</f>
        <v>0</v>
      </c>
      <c r="AH127" s="53"/>
      <c r="AI127" s="54">
        <f>SUM(AH127*E127*F127*H127*J127*$AI$8)</f>
        <v>0</v>
      </c>
      <c r="AJ127" s="53"/>
      <c r="AK127" s="53">
        <f>SUM(AJ127*E127*F127*H127*J127*$AK$8)</f>
        <v>0</v>
      </c>
      <c r="AL127" s="53"/>
      <c r="AM127" s="54">
        <f>SUM(AL127*E127*F127*H127*J127*$AM$8)</f>
        <v>0</v>
      </c>
      <c r="AN127" s="53"/>
      <c r="AO127" s="54">
        <f>SUM(AN127*E127*F127*H127*J127*$AO$8)</f>
        <v>0</v>
      </c>
      <c r="AP127" s="53"/>
      <c r="AQ127" s="54">
        <f>SUM(E127*F127*H127*J127*AP127*$AQ$8)</f>
        <v>0</v>
      </c>
      <c r="AR127" s="53"/>
      <c r="AS127" s="54">
        <f>SUM(AR127*E127*F127*H127*J127*$AS$8)</f>
        <v>0</v>
      </c>
      <c r="AT127" s="53"/>
      <c r="AU127" s="54">
        <f>SUM(AT127*E127*F127*H127*J127*$AU$8)</f>
        <v>0</v>
      </c>
      <c r="AV127" s="53"/>
      <c r="AW127" s="54">
        <f>SUM(AV127*E127*F127*H127*J127*$AW$8)</f>
        <v>0</v>
      </c>
      <c r="AX127" s="53"/>
      <c r="AY127" s="54">
        <f>SUM(AX127*E127*F127*H127*J127*$AY$8)</f>
        <v>0</v>
      </c>
      <c r="AZ127" s="53"/>
      <c r="BA127" s="54">
        <f>SUM(AZ127*E127*F127*H127*J127*$BA$8)</f>
        <v>0</v>
      </c>
      <c r="BB127" s="53"/>
      <c r="BC127" s="54">
        <f>SUM(BB127*E127*F127*H127*J127*$BC$8)</f>
        <v>0</v>
      </c>
      <c r="BD127" s="53"/>
      <c r="BE127" s="54">
        <f>SUM(BD127*E127*F127*H127*J127*$BE$8)</f>
        <v>0</v>
      </c>
      <c r="BF127" s="53"/>
      <c r="BG127" s="54">
        <f>BF127*E127*F127*H127*J127*$BG$8</f>
        <v>0</v>
      </c>
      <c r="BH127" s="53"/>
      <c r="BI127" s="54">
        <f>BH127*E127*F127*H127*J127*$BI$8</f>
        <v>0</v>
      </c>
      <c r="BJ127" s="53"/>
      <c r="BK127" s="54">
        <f>BJ127*E127*F127*H127*J127*$BK$8</f>
        <v>0</v>
      </c>
      <c r="BL127" s="53"/>
      <c r="BM127" s="54">
        <f>SUM(BL127*E127*F127*H127*J127*$BM$8)</f>
        <v>0</v>
      </c>
      <c r="BN127" s="53"/>
      <c r="BO127" s="54">
        <f>SUM(BN127*E127*F127*H127*J127*$BO$8)</f>
        <v>0</v>
      </c>
      <c r="BP127" s="53"/>
      <c r="BQ127" s="54">
        <f>SUM(BP127*E127*F127*H127*J127*$BQ$8)</f>
        <v>0</v>
      </c>
      <c r="BR127" s="53"/>
      <c r="BS127" s="54">
        <f>SUM(BR127*E127*F127*H127*J127*$BS$8)</f>
        <v>0</v>
      </c>
      <c r="BT127" s="53"/>
      <c r="BU127" s="54">
        <f>SUM(BT127*E127*F127*H127*J127*$BU$8)</f>
        <v>0</v>
      </c>
      <c r="BV127" s="53"/>
      <c r="BW127" s="54">
        <f>BV127*E127*F127*H127*J127*$BW$8</f>
        <v>0</v>
      </c>
      <c r="BX127" s="53"/>
      <c r="BY127" s="54">
        <f>SUM(BX127*E127*F127*H127*J127*$BY$8)</f>
        <v>0</v>
      </c>
      <c r="BZ127" s="53"/>
      <c r="CA127" s="54">
        <f>SUM(BZ127*E127*F127*H127*J127*$CA$8)</f>
        <v>0</v>
      </c>
      <c r="CB127" s="53"/>
      <c r="CC127" s="54">
        <f>SUM(CB127*E127*F127*H127*J127*$CC$8)</f>
        <v>0</v>
      </c>
      <c r="CD127" s="53"/>
      <c r="CE127" s="54">
        <f>SUM(CD127*E127*F127*H127*J127*$CE$8)</f>
        <v>0</v>
      </c>
      <c r="CF127" s="53"/>
      <c r="CG127" s="54">
        <f>CF127*E127*F127*H127*J127*$CG$8</f>
        <v>0</v>
      </c>
      <c r="CH127" s="53"/>
      <c r="CI127" s="54">
        <f>SUM(CH127*E127*F127*H127*J127*$CI$8)</f>
        <v>0</v>
      </c>
      <c r="CJ127" s="53"/>
      <c r="CK127" s="54">
        <f>SUM(CJ127*E127*F127*H127*K127*$CK$8)</f>
        <v>0</v>
      </c>
      <c r="CL127" s="53"/>
      <c r="CM127" s="54">
        <f>SUM(CL127*E127*F127*H127*K127*$CM$8)</f>
        <v>0</v>
      </c>
      <c r="CN127" s="53"/>
      <c r="CO127" s="54">
        <f>SUM(CN127*E127*F127*H127*K127*$CO$8)</f>
        <v>0</v>
      </c>
      <c r="CP127" s="53"/>
      <c r="CQ127" s="54">
        <f>SUM(CP127*E127*F127*H127*K127*$CQ$8)</f>
        <v>0</v>
      </c>
      <c r="CR127" s="53"/>
      <c r="CS127" s="54">
        <f>SUM(CR127*E127*F127*H127*K127*$CS$8)</f>
        <v>0</v>
      </c>
      <c r="CT127" s="53"/>
      <c r="CU127" s="54">
        <f>SUM(CT127*E127*F127*H127*K127*$CU$8)</f>
        <v>0</v>
      </c>
      <c r="CV127" s="53"/>
      <c r="CW127" s="54">
        <f>SUM(CV127*E127*F127*H127*K127*$CW$8)</f>
        <v>0</v>
      </c>
      <c r="CX127" s="53"/>
      <c r="CY127" s="54">
        <f>SUM(CX127*E127*F127*H127*K127*$CY$8)</f>
        <v>0</v>
      </c>
      <c r="CZ127" s="53">
        <v>9</v>
      </c>
      <c r="DA127" s="54">
        <f>SUM(CZ127*E127*F127*H127*K127*$DA$8)</f>
        <v>472215.74399999995</v>
      </c>
      <c r="DB127" s="53"/>
      <c r="DC127" s="54">
        <f>SUM(DB127*E127*F127*H127*K127*$DC$8)</f>
        <v>0</v>
      </c>
      <c r="DD127" s="53"/>
      <c r="DE127" s="54">
        <f>SUM(DD127*E127*F127*H127*K127*$DE$8)</f>
        <v>0</v>
      </c>
      <c r="DF127" s="53"/>
      <c r="DG127" s="54">
        <f>SUM(DF127*E127*F127*H127*K127*$DG$8)</f>
        <v>0</v>
      </c>
      <c r="DH127" s="53"/>
      <c r="DI127" s="54">
        <f>SUM(DH127*E127*F127*H127*K127*$DI$8)</f>
        <v>0</v>
      </c>
      <c r="DJ127" s="53"/>
      <c r="DK127" s="54">
        <f>SUM(DJ127*E127*F127*H127*K127*$DK$8)</f>
        <v>0</v>
      </c>
      <c r="DL127" s="53"/>
      <c r="DM127" s="54">
        <f>SUM(DL127*E127*F127*H127*K127*$DM$8)</f>
        <v>0</v>
      </c>
      <c r="DN127" s="53"/>
      <c r="DO127" s="54">
        <f>DN127*E127*F127*H127*K127*$DO$8</f>
        <v>0</v>
      </c>
      <c r="DP127" s="53"/>
      <c r="DQ127" s="54">
        <f>SUM(DP127*E127*F127*H127*K127*$DQ$8)</f>
        <v>0</v>
      </c>
      <c r="DR127" s="53"/>
      <c r="DS127" s="54">
        <f>SUM(DR127*E127*F127*H127*K127*$DS$8)</f>
        <v>0</v>
      </c>
      <c r="DT127" s="53"/>
      <c r="DU127" s="54">
        <f>SUM(DT127*E127*F127*H127*L127*$DU$8)</f>
        <v>0</v>
      </c>
      <c r="DV127" s="57"/>
      <c r="DW127" s="54">
        <f>SUM(DV127*E127*F127*H127*M127*$DW$8)</f>
        <v>0</v>
      </c>
      <c r="DX127" s="53"/>
      <c r="DY127" s="54">
        <f>SUM(DX127*E127*F127*H127*J127*$DY$8)</f>
        <v>0</v>
      </c>
      <c r="DZ127" s="53"/>
      <c r="EA127" s="59">
        <f>SUM(DZ127*E127*F127*H127*J127*$EA$8)</f>
        <v>0</v>
      </c>
      <c r="EB127" s="53"/>
      <c r="EC127" s="54">
        <f>SUM(EB127*E127*F127*H127*J127*$EC$8)</f>
        <v>0</v>
      </c>
      <c r="ED127" s="53"/>
      <c r="EE127" s="54">
        <f>SUM(ED127*E127*F127*H127*J127*$EE$8)</f>
        <v>0</v>
      </c>
      <c r="EF127" s="53"/>
      <c r="EG127" s="54">
        <f>EF127*E127*F127*H127*J127*$EG$8</f>
        <v>0</v>
      </c>
      <c r="EH127" s="53"/>
      <c r="EI127" s="54">
        <f>EH127*E127*F127*H127*J127*$EI$8</f>
        <v>0</v>
      </c>
      <c r="EJ127" s="53"/>
      <c r="EK127" s="54"/>
      <c r="EL127" s="60">
        <f>SUM(N127,X127,P127,R127,Z127,T127,V127,AB127,AD127,AF127,AH127,AJ127,AP127,AR127,AT127,AN127,CJ127,CP127,CT127,BX127,BZ127,CZ127,DB127,DD127,DF127,DH127,DJ127,DL127,AV127,AL127,AX127,AZ127,BB127,BD127,BF127,BH127,BJ127,BL127,BN127,BP127,BR127,EB127,ED127,DX127,DZ127,BT127,BV127,CR127,CL127,CN127,CV127,CX127,CB127,CD127,CF127,CH127,DN127,DP127,DR127,DT127,DV127,EF127,EH127,EJ127)</f>
        <v>9</v>
      </c>
      <c r="EM127" s="60">
        <f>SUM(O127,Y127,Q127,S127,AA127,U127,W127,AC127,AE127,AG127,AI127,AK127,AQ127,AS127,AU127,AO127,CK127,CQ127,CU127,BY127,CA127,DA127,DC127,DE127,DG127,DI127,DK127,DM127,AW127,AM127,AY127,BA127,BC127,BE127,BG127,BI127,BK127,BM127,BO127,BQ127,BS127,EC127,EE127,DY127,EA127,BU127,BW127,CS127,CM127,CO127,CW127,CY127,CC127,CE127,CG127,CI127,DO127,DQ127,DS127,DU127,DW127,EG127,EI127,EK127)</f>
        <v>472215.74399999995</v>
      </c>
      <c r="EN127" s="1">
        <f>EL127*H127</f>
        <v>9</v>
      </c>
    </row>
    <row r="128" spans="1:265" s="89" customFormat="1" x14ac:dyDescent="0.25">
      <c r="A128" s="33"/>
      <c r="B128" s="20">
        <v>92</v>
      </c>
      <c r="C128" s="46" t="s">
        <v>373</v>
      </c>
      <c r="D128" s="67" t="s">
        <v>374</v>
      </c>
      <c r="E128" s="48">
        <v>13520</v>
      </c>
      <c r="F128" s="78">
        <v>0.89</v>
      </c>
      <c r="G128" s="78"/>
      <c r="H128" s="81">
        <v>1</v>
      </c>
      <c r="I128" s="82"/>
      <c r="J128" s="48">
        <v>1.4</v>
      </c>
      <c r="K128" s="48">
        <v>1.68</v>
      </c>
      <c r="L128" s="48">
        <v>2.23</v>
      </c>
      <c r="M128" s="52">
        <v>2.57</v>
      </c>
      <c r="N128" s="53"/>
      <c r="O128" s="54">
        <f>N128*E128*F128*H128*J128*$O$8</f>
        <v>0</v>
      </c>
      <c r="P128" s="55"/>
      <c r="Q128" s="54">
        <f>P128*E128*F128*H128*J128*$Q$8</f>
        <v>0</v>
      </c>
      <c r="R128" s="53"/>
      <c r="S128" s="54">
        <f>R128*E128*F128*H128*J128*$S$8</f>
        <v>0</v>
      </c>
      <c r="T128" s="53"/>
      <c r="U128" s="54">
        <f>SUM(T128*E128*F128*H128*J128*$U$8)</f>
        <v>0</v>
      </c>
      <c r="V128" s="53"/>
      <c r="W128" s="53">
        <f>SUM(V128*E128*F128*H128*J128*$W$8)</f>
        <v>0</v>
      </c>
      <c r="X128" s="53"/>
      <c r="Y128" s="54">
        <f>SUM(X128*E128*F128*H128*J128*$Y$8)</f>
        <v>0</v>
      </c>
      <c r="Z128" s="53"/>
      <c r="AA128" s="54">
        <f>SUM(Z128*E128*F128*H128*J128*$AA$8)</f>
        <v>0</v>
      </c>
      <c r="AB128" s="53"/>
      <c r="AC128" s="54">
        <f>SUM(AB128*E128*F128*H128*J128*$AC$8)</f>
        <v>0</v>
      </c>
      <c r="AD128" s="53"/>
      <c r="AE128" s="54">
        <f>SUM(AD128*E128*F128*H128*K128*$AE$8)</f>
        <v>0</v>
      </c>
      <c r="AF128" s="53"/>
      <c r="AG128" s="54">
        <f>SUM(AF128*E128*F128*H128*K128*$AG$8)</f>
        <v>0</v>
      </c>
      <c r="AH128" s="53"/>
      <c r="AI128" s="54">
        <f>SUM(AH128*E128*F128*H128*J128*$AI$8)</f>
        <v>0</v>
      </c>
      <c r="AJ128" s="53"/>
      <c r="AK128" s="53">
        <f>SUM(AJ128*E128*F128*H128*J128*$AK$8)</f>
        <v>0</v>
      </c>
      <c r="AL128" s="53"/>
      <c r="AM128" s="54">
        <f>SUM(AL128*E128*F128*H128*J128*$AM$8)</f>
        <v>0</v>
      </c>
      <c r="AN128" s="68"/>
      <c r="AO128" s="54">
        <f>SUM(AN128*E128*F128*H128*J128*$AO$8)</f>
        <v>0</v>
      </c>
      <c r="AP128" s="53"/>
      <c r="AQ128" s="54">
        <f>SUM(E128*F128*H128*J128*AP128*$AQ$8)</f>
        <v>0</v>
      </c>
      <c r="AR128" s="53"/>
      <c r="AS128" s="54">
        <f>SUM(AR128*E128*F128*H128*J128*$AS$8)</f>
        <v>0</v>
      </c>
      <c r="AT128" s="53"/>
      <c r="AU128" s="54">
        <f>SUM(AT128*E128*F128*H128*J128*$AU$8)</f>
        <v>0</v>
      </c>
      <c r="AV128" s="53"/>
      <c r="AW128" s="54">
        <f>SUM(AV128*E128*F128*H128*J128*$AW$8)</f>
        <v>0</v>
      </c>
      <c r="AX128" s="53"/>
      <c r="AY128" s="54">
        <f>SUM(AX128*E128*F128*H128*J128*$AY$8)</f>
        <v>0</v>
      </c>
      <c r="AZ128" s="53"/>
      <c r="BA128" s="54">
        <f>SUM(AZ128*E128*F128*H128*J128*$BA$8)</f>
        <v>0</v>
      </c>
      <c r="BB128" s="53"/>
      <c r="BC128" s="54">
        <f>SUM(BB128*E128*F128*H128*J128*$BC$8)</f>
        <v>0</v>
      </c>
      <c r="BD128" s="53"/>
      <c r="BE128" s="54">
        <f>SUM(BD128*E128*F128*H128*J128*$BE$8)</f>
        <v>0</v>
      </c>
      <c r="BF128" s="53"/>
      <c r="BG128" s="54">
        <f>BF128*E128*F128*H128*J128*$BG$8</f>
        <v>0</v>
      </c>
      <c r="BH128" s="53"/>
      <c r="BI128" s="54">
        <f>BH128*E128*F128*H128*J128*$BI$8</f>
        <v>0</v>
      </c>
      <c r="BJ128" s="53"/>
      <c r="BK128" s="54">
        <f>BJ128*E128*F128*H128*J128*$BK$8</f>
        <v>0</v>
      </c>
      <c r="BL128" s="53"/>
      <c r="BM128" s="54">
        <f>SUM(BL128*E128*F128*H128*J128*$BM$8)</f>
        <v>0</v>
      </c>
      <c r="BN128" s="53">
        <v>413</v>
      </c>
      <c r="BO128" s="54">
        <f>SUM(BN128*E128*F128*H128*J128*$BO$8)</f>
        <v>6957364.96</v>
      </c>
      <c r="BP128" s="53"/>
      <c r="BQ128" s="54">
        <f>SUM(BP128*E128*F128*H128*J128*$BQ$8)</f>
        <v>0</v>
      </c>
      <c r="BR128" s="53"/>
      <c r="BS128" s="54">
        <f>SUM(BR128*E128*F128*H128*J128*$BS$8)</f>
        <v>0</v>
      </c>
      <c r="BT128" s="53"/>
      <c r="BU128" s="54">
        <f>SUM(BT128*E128*F128*H128*J128*$BU$8)</f>
        <v>0</v>
      </c>
      <c r="BV128" s="53"/>
      <c r="BW128" s="54">
        <f>BV128*E128*F128*H128*J128*$BW$8</f>
        <v>0</v>
      </c>
      <c r="BX128" s="53">
        <v>6</v>
      </c>
      <c r="BY128" s="54">
        <f>SUM(BX128*E128*F128*H128*J128*$BY$8)</f>
        <v>101075.52</v>
      </c>
      <c r="BZ128" s="53"/>
      <c r="CA128" s="54">
        <f>SUM(BZ128*E128*F128*H128*J128*$CA$8)</f>
        <v>0</v>
      </c>
      <c r="CB128" s="53"/>
      <c r="CC128" s="54">
        <f>SUM(CB128*E128*F128*H128*J128*$CC$8)</f>
        <v>0</v>
      </c>
      <c r="CD128" s="53"/>
      <c r="CE128" s="54">
        <f>SUM(CD128*E128*F128*H128*J128*$CE$8)</f>
        <v>0</v>
      </c>
      <c r="CF128" s="53"/>
      <c r="CG128" s="54">
        <f>CF128*E128*F128*H128*J128*$CG$8</f>
        <v>0</v>
      </c>
      <c r="CH128" s="68">
        <v>1</v>
      </c>
      <c r="CI128" s="54">
        <f>SUM(CH128*E128*F128*H128*J128*$CI$8)</f>
        <v>16845.919999999998</v>
      </c>
      <c r="CJ128" s="53"/>
      <c r="CK128" s="54">
        <f>SUM(CJ128*E128*F128*H128*K128*$CK$8)</f>
        <v>0</v>
      </c>
      <c r="CL128" s="53"/>
      <c r="CM128" s="54">
        <f>SUM(CL128*E128*F128*H128*K128*$CM$8)</f>
        <v>0</v>
      </c>
      <c r="CN128" s="53"/>
      <c r="CO128" s="54">
        <f>SUM(CN128*E128*F128*H128*K128*$CO$8)</f>
        <v>0</v>
      </c>
      <c r="CP128" s="53"/>
      <c r="CQ128" s="54">
        <f>SUM(CP128*E128*F128*H128*K128*$CQ$8)</f>
        <v>0</v>
      </c>
      <c r="CR128" s="53">
        <v>7</v>
      </c>
      <c r="CS128" s="54">
        <f>SUM(CR128*E128*F128*H128*K128*$CS$8)</f>
        <v>141505.728</v>
      </c>
      <c r="CT128" s="53"/>
      <c r="CU128" s="54">
        <f>SUM(CT128*E128*F128*H128*K128*$CU$8)</f>
        <v>0</v>
      </c>
      <c r="CV128" s="53"/>
      <c r="CW128" s="54">
        <f>SUM(CV128*E128*F128*H128*K128*$CW$8)</f>
        <v>0</v>
      </c>
      <c r="CX128" s="53"/>
      <c r="CY128" s="54">
        <f>SUM(CX128*E128*F128*H128*K128*$CY$8)</f>
        <v>0</v>
      </c>
      <c r="CZ128" s="53">
        <v>180</v>
      </c>
      <c r="DA128" s="54">
        <f>SUM(CZ128*E128*F128*H128*K128*$DA$8)</f>
        <v>3638718.7199999997</v>
      </c>
      <c r="DB128" s="53"/>
      <c r="DC128" s="54">
        <f>SUM(DB128*E128*F128*H128*K128*$DC$8)</f>
        <v>0</v>
      </c>
      <c r="DD128" s="53"/>
      <c r="DE128" s="54">
        <f>SUM(DD128*E128*F128*H128*K128*$DE$8)</f>
        <v>0</v>
      </c>
      <c r="DF128" s="53">
        <v>7</v>
      </c>
      <c r="DG128" s="54">
        <f>SUM(DF128*E128*F128*H128*K128*$DG$8)</f>
        <v>141505.728</v>
      </c>
      <c r="DH128" s="53">
        <v>2</v>
      </c>
      <c r="DI128" s="54">
        <f>SUM(DH128*E128*F128*H128*K128*$DI$8)</f>
        <v>40430.207999999999</v>
      </c>
      <c r="DJ128" s="53"/>
      <c r="DK128" s="54">
        <f>SUM(DJ128*E128*F128*H128*K128*$DK$8)</f>
        <v>0</v>
      </c>
      <c r="DL128" s="53"/>
      <c r="DM128" s="54">
        <f>SUM(DL128*E128*F128*H128*K128*$DM$8)</f>
        <v>0</v>
      </c>
      <c r="DN128" s="53"/>
      <c r="DO128" s="54">
        <f>DN128*E128*F128*H128*K128*$DO$8</f>
        <v>0</v>
      </c>
      <c r="DP128" s="53"/>
      <c r="DQ128" s="54">
        <f>SUM(DP128*E128*F128*H128*K128*$DQ$8)</f>
        <v>0</v>
      </c>
      <c r="DR128" s="53"/>
      <c r="DS128" s="54">
        <f>SUM(DR128*E128*F128*H128*K128*$DS$8)</f>
        <v>0</v>
      </c>
      <c r="DT128" s="53"/>
      <c r="DU128" s="54">
        <f>SUM(DT128*E128*F128*H128*L128*$DU$8)</f>
        <v>0</v>
      </c>
      <c r="DV128" s="57"/>
      <c r="DW128" s="54">
        <f>SUM(DV128*E128*F128*H128*M128*$DW$8)</f>
        <v>0</v>
      </c>
      <c r="DX128" s="68"/>
      <c r="DY128" s="54">
        <f>SUM(DX128*E128*F128*H128*J128*$DY$8)</f>
        <v>0</v>
      </c>
      <c r="DZ128" s="53"/>
      <c r="EA128" s="59">
        <f>SUM(DZ128*E128*F128*H128*J128*$EA$8)</f>
        <v>0</v>
      </c>
      <c r="EB128" s="53"/>
      <c r="EC128" s="54">
        <f>SUM(EB128*E128*F128*H128*J128*$EC$8)</f>
        <v>0</v>
      </c>
      <c r="ED128" s="53"/>
      <c r="EE128" s="54">
        <f>SUM(ED128*E128*F128*H128*J128*$EE$8)</f>
        <v>0</v>
      </c>
      <c r="EF128" s="53"/>
      <c r="EG128" s="54">
        <f>EF128*E128*F128*H128*J128*$EG$8</f>
        <v>0</v>
      </c>
      <c r="EH128" s="53"/>
      <c r="EI128" s="54">
        <f>EH128*E128*F128*H128*J128*$EI$8</f>
        <v>0</v>
      </c>
      <c r="EJ128" s="53"/>
      <c r="EK128" s="54"/>
      <c r="EL128" s="60">
        <f>SUM(N128,X128,P128,R128,Z128,T128,V128,AB128,AD128,AF128,AH128,AJ128,AP128,AR128,AT128,AN128,CJ128,CP128,CT128,BX128,BZ128,CZ128,DB128,DD128,DF128,DH128,DJ128,DL128,AV128,AL128,AX128,AZ128,BB128,BD128,BF128,BH128,BJ128,BL128,BN128,BP128,BR128,EB128,ED128,DX128,DZ128,BT128,BV128,CR128,CL128,CN128,CV128,CX128,CB128,CD128,CF128,CH128,DN128,DP128,DR128,DT128,DV128,EF128,EH128,EJ128)</f>
        <v>616</v>
      </c>
      <c r="EM128" s="60">
        <f>SUM(O128,Y128,Q128,S128,AA128,U128,W128,AC128,AE128,AG128,AI128,AK128,AQ128,AS128,AU128,AO128,CK128,CQ128,CU128,BY128,CA128,DA128,DC128,DE128,DG128,DI128,DK128,DM128,AW128,AM128,AY128,BA128,BC128,BE128,BG128,BI128,BK128,BM128,BO128,BQ128,BS128,EC128,EE128,DY128,EA128,BU128,BW128,CS128,CM128,CO128,CW128,CY128,CC128,CE128,CG128,CI128,DO128,DQ128,DS128,DU128,DW128,EG128,EI128,EK128)</f>
        <v>11037446.784</v>
      </c>
      <c r="EN128" s="1">
        <f>EL128*H128</f>
        <v>616</v>
      </c>
      <c r="EQ128" s="200"/>
      <c r="ER128" s="200"/>
      <c r="ES128" s="200"/>
      <c r="ET128" s="200"/>
      <c r="EU128" s="200"/>
      <c r="EV128" s="200"/>
      <c r="EW128" s="200"/>
      <c r="EX128" s="200"/>
      <c r="EY128" s="200"/>
      <c r="EZ128" s="200"/>
      <c r="FA128" s="200"/>
      <c r="FB128" s="200"/>
      <c r="FC128" s="200"/>
      <c r="FD128" s="200"/>
      <c r="FE128" s="200"/>
      <c r="FF128" s="200"/>
      <c r="FG128" s="200"/>
      <c r="FH128" s="200"/>
      <c r="FI128" s="200"/>
      <c r="FJ128" s="200"/>
      <c r="FK128" s="200"/>
      <c r="FL128" s="200"/>
      <c r="FM128" s="200"/>
      <c r="FN128" s="200"/>
      <c r="FO128" s="200"/>
      <c r="FP128" s="200"/>
      <c r="FQ128" s="200"/>
      <c r="FR128" s="200"/>
      <c r="FS128" s="200"/>
      <c r="FT128" s="200"/>
      <c r="FU128" s="200"/>
      <c r="FV128" s="200"/>
      <c r="FW128" s="200"/>
      <c r="FX128" s="200"/>
      <c r="FY128" s="200"/>
      <c r="FZ128" s="200"/>
      <c r="GA128" s="200"/>
      <c r="GB128" s="200"/>
      <c r="GC128" s="200"/>
      <c r="GD128" s="200"/>
      <c r="GE128" s="200"/>
      <c r="GF128" s="200"/>
      <c r="GG128" s="200"/>
      <c r="GH128" s="200"/>
      <c r="GI128" s="200"/>
      <c r="GJ128" s="200"/>
      <c r="GK128" s="200"/>
      <c r="GL128" s="200"/>
      <c r="GM128" s="200"/>
      <c r="GN128" s="200"/>
      <c r="GO128" s="200"/>
      <c r="GP128" s="200"/>
      <c r="GQ128" s="200"/>
      <c r="GR128" s="200"/>
      <c r="GS128" s="200"/>
      <c r="GT128" s="200"/>
      <c r="GU128" s="200"/>
      <c r="GV128" s="200"/>
      <c r="GW128" s="200"/>
      <c r="GX128" s="200"/>
      <c r="GY128" s="200"/>
      <c r="GZ128" s="200"/>
      <c r="HA128" s="200"/>
      <c r="HB128" s="200"/>
      <c r="HC128" s="200"/>
      <c r="HD128" s="200"/>
      <c r="HE128" s="200"/>
      <c r="HF128" s="200"/>
      <c r="HG128" s="200"/>
      <c r="HH128" s="200"/>
      <c r="HI128" s="200"/>
      <c r="HJ128" s="200"/>
      <c r="HK128" s="200"/>
      <c r="HL128" s="200"/>
      <c r="HM128" s="200"/>
      <c r="HN128" s="200"/>
      <c r="HO128" s="200"/>
      <c r="HP128" s="200"/>
      <c r="HQ128" s="200"/>
      <c r="HR128" s="200"/>
      <c r="HS128" s="200"/>
      <c r="HT128" s="200"/>
      <c r="HU128" s="200"/>
      <c r="HV128" s="200"/>
      <c r="HW128" s="200"/>
      <c r="HX128" s="200"/>
      <c r="HY128" s="200"/>
      <c r="HZ128" s="200"/>
      <c r="IA128" s="200"/>
      <c r="IB128" s="200"/>
      <c r="IC128" s="200"/>
      <c r="ID128" s="200"/>
      <c r="IE128" s="200"/>
      <c r="IF128" s="200"/>
      <c r="IG128" s="200"/>
      <c r="IH128" s="200"/>
      <c r="II128" s="200"/>
      <c r="IJ128" s="200"/>
      <c r="IK128" s="200"/>
      <c r="IL128" s="200"/>
      <c r="IM128" s="200"/>
      <c r="IN128" s="200"/>
      <c r="IO128" s="200"/>
      <c r="IP128" s="200"/>
      <c r="IQ128" s="200"/>
      <c r="IR128" s="200"/>
      <c r="IS128" s="200"/>
      <c r="IT128" s="200"/>
      <c r="IU128" s="200"/>
      <c r="IV128" s="200"/>
      <c r="IW128" s="200"/>
      <c r="IX128" s="200"/>
      <c r="IY128" s="200"/>
      <c r="IZ128" s="200"/>
      <c r="JA128" s="200"/>
      <c r="JB128" s="200"/>
      <c r="JC128" s="200"/>
      <c r="JD128" s="200"/>
      <c r="JE128" s="200"/>
    </row>
    <row r="129" spans="1:265" s="80" customFormat="1" x14ac:dyDescent="0.25">
      <c r="A129" s="91">
        <v>23</v>
      </c>
      <c r="B129" s="92"/>
      <c r="C129" s="72"/>
      <c r="D129" s="34" t="s">
        <v>375</v>
      </c>
      <c r="E129" s="48">
        <v>13520</v>
      </c>
      <c r="F129" s="85">
        <v>0.9</v>
      </c>
      <c r="G129" s="85"/>
      <c r="H129" s="36">
        <v>1</v>
      </c>
      <c r="I129" s="75"/>
      <c r="J129" s="93">
        <v>1.4</v>
      </c>
      <c r="K129" s="93">
        <v>1.68</v>
      </c>
      <c r="L129" s="93">
        <v>2.23</v>
      </c>
      <c r="M129" s="108">
        <v>2.57</v>
      </c>
      <c r="N129" s="43">
        <f>N130</f>
        <v>0</v>
      </c>
      <c r="O129" s="43">
        <f t="shared" ref="O129:BZ129" si="309">O130</f>
        <v>0</v>
      </c>
      <c r="P129" s="43">
        <f t="shared" si="309"/>
        <v>0</v>
      </c>
      <c r="Q129" s="43">
        <f t="shared" si="309"/>
        <v>0</v>
      </c>
      <c r="R129" s="43">
        <f t="shared" si="309"/>
        <v>0</v>
      </c>
      <c r="S129" s="43">
        <f t="shared" si="309"/>
        <v>0</v>
      </c>
      <c r="T129" s="43">
        <f t="shared" si="309"/>
        <v>0</v>
      </c>
      <c r="U129" s="43">
        <f t="shared" si="309"/>
        <v>0</v>
      </c>
      <c r="V129" s="43">
        <f t="shared" si="309"/>
        <v>0</v>
      </c>
      <c r="W129" s="43">
        <f t="shared" si="309"/>
        <v>0</v>
      </c>
      <c r="X129" s="43">
        <f t="shared" si="309"/>
        <v>0</v>
      </c>
      <c r="Y129" s="43">
        <f t="shared" si="309"/>
        <v>0</v>
      </c>
      <c r="Z129" s="43">
        <f t="shared" si="309"/>
        <v>4</v>
      </c>
      <c r="AA129" s="43">
        <f t="shared" si="309"/>
        <v>68140.800000000003</v>
      </c>
      <c r="AB129" s="43">
        <f t="shared" si="309"/>
        <v>15</v>
      </c>
      <c r="AC129" s="43">
        <f t="shared" si="309"/>
        <v>255527.99999999997</v>
      </c>
      <c r="AD129" s="43">
        <f t="shared" si="309"/>
        <v>0</v>
      </c>
      <c r="AE129" s="43">
        <f t="shared" si="309"/>
        <v>0</v>
      </c>
      <c r="AF129" s="43">
        <f t="shared" si="309"/>
        <v>3</v>
      </c>
      <c r="AG129" s="43">
        <f t="shared" si="309"/>
        <v>61326.720000000001</v>
      </c>
      <c r="AH129" s="43">
        <f t="shared" si="309"/>
        <v>0</v>
      </c>
      <c r="AI129" s="43">
        <f t="shared" si="309"/>
        <v>0</v>
      </c>
      <c r="AJ129" s="43">
        <f t="shared" si="309"/>
        <v>0</v>
      </c>
      <c r="AK129" s="43">
        <f t="shared" si="309"/>
        <v>0</v>
      </c>
      <c r="AL129" s="43">
        <f t="shared" si="309"/>
        <v>0</v>
      </c>
      <c r="AM129" s="43">
        <f t="shared" si="309"/>
        <v>0</v>
      </c>
      <c r="AN129" s="43">
        <f t="shared" si="309"/>
        <v>128</v>
      </c>
      <c r="AO129" s="43">
        <f t="shared" si="309"/>
        <v>2180505.6000000001</v>
      </c>
      <c r="AP129" s="43">
        <f t="shared" si="309"/>
        <v>0</v>
      </c>
      <c r="AQ129" s="43">
        <f t="shared" si="309"/>
        <v>0</v>
      </c>
      <c r="AR129" s="43">
        <f t="shared" si="309"/>
        <v>0</v>
      </c>
      <c r="AS129" s="43">
        <f t="shared" si="309"/>
        <v>0</v>
      </c>
      <c r="AT129" s="43">
        <f t="shared" si="309"/>
        <v>0</v>
      </c>
      <c r="AU129" s="43">
        <f t="shared" si="309"/>
        <v>0</v>
      </c>
      <c r="AV129" s="43">
        <f t="shared" si="309"/>
        <v>2</v>
      </c>
      <c r="AW129" s="43">
        <f t="shared" si="309"/>
        <v>34070.400000000001</v>
      </c>
      <c r="AX129" s="43">
        <f t="shared" si="309"/>
        <v>30</v>
      </c>
      <c r="AY129" s="43">
        <f t="shared" si="309"/>
        <v>511055.99999999994</v>
      </c>
      <c r="AZ129" s="43">
        <f t="shared" si="309"/>
        <v>10</v>
      </c>
      <c r="BA129" s="43">
        <f t="shared" si="309"/>
        <v>170352</v>
      </c>
      <c r="BB129" s="43">
        <f t="shared" si="309"/>
        <v>0</v>
      </c>
      <c r="BC129" s="43">
        <f t="shared" si="309"/>
        <v>0</v>
      </c>
      <c r="BD129" s="43">
        <f t="shared" si="309"/>
        <v>52</v>
      </c>
      <c r="BE129" s="43">
        <f t="shared" si="309"/>
        <v>885830.39999999991</v>
      </c>
      <c r="BF129" s="43">
        <f t="shared" si="309"/>
        <v>16</v>
      </c>
      <c r="BG129" s="43">
        <f t="shared" si="309"/>
        <v>272563.20000000001</v>
      </c>
      <c r="BH129" s="43">
        <f t="shared" si="309"/>
        <v>9</v>
      </c>
      <c r="BI129" s="43">
        <f t="shared" si="309"/>
        <v>153316.79999999999</v>
      </c>
      <c r="BJ129" s="43">
        <f t="shared" si="309"/>
        <v>6</v>
      </c>
      <c r="BK129" s="43">
        <f t="shared" si="309"/>
        <v>102211.2</v>
      </c>
      <c r="BL129" s="43">
        <f t="shared" si="309"/>
        <v>342</v>
      </c>
      <c r="BM129" s="43">
        <f t="shared" si="309"/>
        <v>5826038.3999999994</v>
      </c>
      <c r="BN129" s="43">
        <f t="shared" si="309"/>
        <v>100</v>
      </c>
      <c r="BO129" s="43">
        <f t="shared" si="309"/>
        <v>1703520</v>
      </c>
      <c r="BP129" s="43">
        <f t="shared" si="309"/>
        <v>108</v>
      </c>
      <c r="BQ129" s="43">
        <f t="shared" si="309"/>
        <v>1839801.5999999999</v>
      </c>
      <c r="BR129" s="43">
        <f t="shared" si="309"/>
        <v>400</v>
      </c>
      <c r="BS129" s="43">
        <f t="shared" si="309"/>
        <v>6814080</v>
      </c>
      <c r="BT129" s="43">
        <f t="shared" si="309"/>
        <v>0</v>
      </c>
      <c r="BU129" s="43">
        <f t="shared" si="309"/>
        <v>0</v>
      </c>
      <c r="BV129" s="43">
        <f t="shared" si="309"/>
        <v>5</v>
      </c>
      <c r="BW129" s="43">
        <f t="shared" si="309"/>
        <v>85176</v>
      </c>
      <c r="BX129" s="43">
        <f t="shared" si="309"/>
        <v>50</v>
      </c>
      <c r="BY129" s="43">
        <f t="shared" si="309"/>
        <v>851760</v>
      </c>
      <c r="BZ129" s="43">
        <f t="shared" si="309"/>
        <v>0</v>
      </c>
      <c r="CA129" s="43">
        <f t="shared" ref="CA129:EM129" si="310">CA130</f>
        <v>0</v>
      </c>
      <c r="CB129" s="43">
        <f t="shared" si="310"/>
        <v>56</v>
      </c>
      <c r="CC129" s="43">
        <f t="shared" si="310"/>
        <v>953971.19999999995</v>
      </c>
      <c r="CD129" s="43">
        <f t="shared" si="310"/>
        <v>324</v>
      </c>
      <c r="CE129" s="43">
        <f t="shared" si="310"/>
        <v>5519404.7999999998</v>
      </c>
      <c r="CF129" s="43">
        <f t="shared" si="310"/>
        <v>78</v>
      </c>
      <c r="CG129" s="43">
        <f t="shared" si="310"/>
        <v>1328745.5999999999</v>
      </c>
      <c r="CH129" s="43">
        <f t="shared" si="310"/>
        <v>260</v>
      </c>
      <c r="CI129" s="43">
        <f t="shared" si="310"/>
        <v>4429152</v>
      </c>
      <c r="CJ129" s="43">
        <f t="shared" si="310"/>
        <v>40</v>
      </c>
      <c r="CK129" s="43">
        <f t="shared" si="310"/>
        <v>817689.59999999998</v>
      </c>
      <c r="CL129" s="43">
        <f t="shared" si="310"/>
        <v>11</v>
      </c>
      <c r="CM129" s="43">
        <f t="shared" si="310"/>
        <v>224864.63999999998</v>
      </c>
      <c r="CN129" s="43">
        <f t="shared" si="310"/>
        <v>0</v>
      </c>
      <c r="CO129" s="43">
        <f t="shared" si="310"/>
        <v>0</v>
      </c>
      <c r="CP129" s="43">
        <f t="shared" si="310"/>
        <v>53</v>
      </c>
      <c r="CQ129" s="43">
        <f t="shared" si="310"/>
        <v>1083438.72</v>
      </c>
      <c r="CR129" s="43">
        <f t="shared" si="310"/>
        <v>50</v>
      </c>
      <c r="CS129" s="43">
        <f t="shared" si="310"/>
        <v>1022112</v>
      </c>
      <c r="CT129" s="43">
        <f t="shared" si="310"/>
        <v>0</v>
      </c>
      <c r="CU129" s="43">
        <f t="shared" si="310"/>
        <v>0</v>
      </c>
      <c r="CV129" s="43">
        <f t="shared" si="310"/>
        <v>0</v>
      </c>
      <c r="CW129" s="43">
        <f t="shared" si="310"/>
        <v>0</v>
      </c>
      <c r="CX129" s="43">
        <f t="shared" si="310"/>
        <v>10</v>
      </c>
      <c r="CY129" s="43">
        <f t="shared" si="310"/>
        <v>204422.39999999999</v>
      </c>
      <c r="CZ129" s="43">
        <f t="shared" si="310"/>
        <v>53</v>
      </c>
      <c r="DA129" s="43">
        <f t="shared" si="310"/>
        <v>1083438.72</v>
      </c>
      <c r="DB129" s="43">
        <f t="shared" si="310"/>
        <v>7</v>
      </c>
      <c r="DC129" s="43">
        <f t="shared" si="310"/>
        <v>143095.67999999999</v>
      </c>
      <c r="DD129" s="43">
        <f t="shared" si="310"/>
        <v>21</v>
      </c>
      <c r="DE129" s="43">
        <f t="shared" si="310"/>
        <v>429287.04</v>
      </c>
      <c r="DF129" s="43">
        <f t="shared" si="310"/>
        <v>283</v>
      </c>
      <c r="DG129" s="43">
        <f t="shared" si="310"/>
        <v>5785153.9199999999</v>
      </c>
      <c r="DH129" s="43">
        <f t="shared" si="310"/>
        <v>34</v>
      </c>
      <c r="DI129" s="43">
        <f t="shared" si="310"/>
        <v>695036.15999999992</v>
      </c>
      <c r="DJ129" s="43">
        <f t="shared" si="310"/>
        <v>61</v>
      </c>
      <c r="DK129" s="43">
        <f t="shared" si="310"/>
        <v>1246976.6399999999</v>
      </c>
      <c r="DL129" s="43">
        <f t="shared" si="310"/>
        <v>5</v>
      </c>
      <c r="DM129" s="43">
        <f t="shared" si="310"/>
        <v>102211.2</v>
      </c>
      <c r="DN129" s="43">
        <f t="shared" si="310"/>
        <v>2</v>
      </c>
      <c r="DO129" s="43">
        <f t="shared" si="310"/>
        <v>40884.479999999996</v>
      </c>
      <c r="DP129" s="43">
        <f t="shared" si="310"/>
        <v>20</v>
      </c>
      <c r="DQ129" s="43">
        <f t="shared" si="310"/>
        <v>408844.79999999999</v>
      </c>
      <c r="DR129" s="43">
        <f t="shared" si="310"/>
        <v>6</v>
      </c>
      <c r="DS129" s="43">
        <f t="shared" si="310"/>
        <v>122653.44</v>
      </c>
      <c r="DT129" s="43">
        <f t="shared" si="310"/>
        <v>0</v>
      </c>
      <c r="DU129" s="43">
        <f t="shared" si="310"/>
        <v>0</v>
      </c>
      <c r="DV129" s="43">
        <f t="shared" si="310"/>
        <v>16</v>
      </c>
      <c r="DW129" s="43">
        <f t="shared" si="310"/>
        <v>500348.15999999997</v>
      </c>
      <c r="DX129" s="43">
        <f t="shared" si="310"/>
        <v>0</v>
      </c>
      <c r="DY129" s="43">
        <f t="shared" si="310"/>
        <v>0</v>
      </c>
      <c r="DZ129" s="43">
        <f t="shared" si="310"/>
        <v>0</v>
      </c>
      <c r="EA129" s="43">
        <f t="shared" si="310"/>
        <v>0</v>
      </c>
      <c r="EB129" s="43">
        <f t="shared" si="310"/>
        <v>0</v>
      </c>
      <c r="EC129" s="43">
        <f t="shared" si="310"/>
        <v>0</v>
      </c>
      <c r="ED129" s="43">
        <f t="shared" si="310"/>
        <v>0</v>
      </c>
      <c r="EE129" s="43">
        <f t="shared" si="310"/>
        <v>0</v>
      </c>
      <c r="EF129" s="43">
        <f t="shared" si="310"/>
        <v>0</v>
      </c>
      <c r="EG129" s="43">
        <f t="shared" si="310"/>
        <v>0</v>
      </c>
      <c r="EH129" s="43">
        <f t="shared" si="310"/>
        <v>0</v>
      </c>
      <c r="EI129" s="43">
        <f t="shared" si="310"/>
        <v>0</v>
      </c>
      <c r="EJ129" s="43"/>
      <c r="EK129" s="43"/>
      <c r="EL129" s="43">
        <f t="shared" si="310"/>
        <v>2670</v>
      </c>
      <c r="EM129" s="43">
        <f t="shared" si="310"/>
        <v>47957008.319999985</v>
      </c>
      <c r="EN129" s="42">
        <f>EM129/EL129</f>
        <v>17961.426337078647</v>
      </c>
      <c r="EQ129" s="200"/>
      <c r="ER129" s="200"/>
      <c r="ES129" s="200"/>
      <c r="ET129" s="200"/>
      <c r="EU129" s="200"/>
      <c r="EV129" s="200"/>
      <c r="EW129" s="200"/>
      <c r="EX129" s="200"/>
      <c r="EY129" s="200"/>
      <c r="EZ129" s="200"/>
      <c r="FA129" s="200"/>
      <c r="FB129" s="200"/>
      <c r="FC129" s="200"/>
      <c r="FD129" s="200"/>
      <c r="FE129" s="200"/>
      <c r="FF129" s="200"/>
      <c r="FG129" s="200"/>
      <c r="FH129" s="200"/>
      <c r="FI129" s="200"/>
      <c r="FJ129" s="200"/>
      <c r="FK129" s="200"/>
      <c r="FL129" s="200"/>
      <c r="FM129" s="200"/>
      <c r="FN129" s="200"/>
      <c r="FO129" s="200"/>
      <c r="FP129" s="200"/>
      <c r="FQ129" s="200"/>
      <c r="FR129" s="200"/>
      <c r="FS129" s="200"/>
      <c r="FT129" s="200"/>
      <c r="FU129" s="200"/>
      <c r="FV129" s="200"/>
      <c r="FW129" s="200"/>
      <c r="FX129" s="200"/>
      <c r="FY129" s="200"/>
      <c r="FZ129" s="200"/>
      <c r="GA129" s="200"/>
      <c r="GB129" s="200"/>
      <c r="GC129" s="200"/>
      <c r="GD129" s="200"/>
      <c r="GE129" s="200"/>
      <c r="GF129" s="200"/>
      <c r="GG129" s="200"/>
      <c r="GH129" s="200"/>
      <c r="GI129" s="200"/>
      <c r="GJ129" s="200"/>
      <c r="GK129" s="200"/>
      <c r="GL129" s="200"/>
      <c r="GM129" s="200"/>
      <c r="GN129" s="200"/>
      <c r="GO129" s="200"/>
      <c r="GP129" s="200"/>
      <c r="GQ129" s="200"/>
      <c r="GR129" s="200"/>
      <c r="GS129" s="200"/>
      <c r="GT129" s="200"/>
      <c r="GU129" s="200"/>
      <c r="GV129" s="200"/>
      <c r="GW129" s="200"/>
      <c r="GX129" s="200"/>
      <c r="GY129" s="200"/>
      <c r="GZ129" s="200"/>
      <c r="HA129" s="200"/>
      <c r="HB129" s="200"/>
      <c r="HC129" s="200"/>
      <c r="HD129" s="200"/>
      <c r="HE129" s="200"/>
      <c r="HF129" s="200"/>
      <c r="HG129" s="200"/>
      <c r="HH129" s="200"/>
      <c r="HI129" s="200"/>
      <c r="HJ129" s="200"/>
      <c r="HK129" s="200"/>
      <c r="HL129" s="200"/>
      <c r="HM129" s="200"/>
      <c r="HN129" s="200"/>
      <c r="HO129" s="200"/>
      <c r="HP129" s="200"/>
      <c r="HQ129" s="200"/>
      <c r="HR129" s="200"/>
      <c r="HS129" s="200"/>
      <c r="HT129" s="200"/>
      <c r="HU129" s="200"/>
      <c r="HV129" s="200"/>
      <c r="HW129" s="200"/>
      <c r="HX129" s="200"/>
      <c r="HY129" s="200"/>
      <c r="HZ129" s="200"/>
      <c r="IA129" s="200"/>
      <c r="IB129" s="200"/>
      <c r="IC129" s="200"/>
      <c r="ID129" s="200"/>
      <c r="IE129" s="200"/>
      <c r="IF129" s="200"/>
      <c r="IG129" s="200"/>
      <c r="IH129" s="200"/>
      <c r="II129" s="200"/>
      <c r="IJ129" s="200"/>
      <c r="IK129" s="200"/>
      <c r="IL129" s="200"/>
      <c r="IM129" s="200"/>
      <c r="IN129" s="200"/>
      <c r="IO129" s="200"/>
      <c r="IP129" s="200"/>
      <c r="IQ129" s="200"/>
      <c r="IR129" s="200"/>
      <c r="IS129" s="200"/>
      <c r="IT129" s="200"/>
      <c r="IU129" s="200"/>
      <c r="IV129" s="200"/>
      <c r="IW129" s="200"/>
      <c r="IX129" s="200"/>
      <c r="IY129" s="200"/>
      <c r="IZ129" s="200"/>
      <c r="JA129" s="200"/>
      <c r="JB129" s="200"/>
      <c r="JC129" s="200"/>
      <c r="JD129" s="200"/>
      <c r="JE129" s="200"/>
    </row>
    <row r="130" spans="1:265" s="89" customFormat="1" x14ac:dyDescent="0.25">
      <c r="A130" s="44"/>
      <c r="B130" s="45">
        <v>93</v>
      </c>
      <c r="C130" s="46" t="s">
        <v>376</v>
      </c>
      <c r="D130" s="47" t="s">
        <v>377</v>
      </c>
      <c r="E130" s="48">
        <v>13520</v>
      </c>
      <c r="F130" s="49">
        <v>0.9</v>
      </c>
      <c r="G130" s="49"/>
      <c r="H130" s="50">
        <v>1</v>
      </c>
      <c r="I130" s="51"/>
      <c r="J130" s="48">
        <v>1.4</v>
      </c>
      <c r="K130" s="48">
        <v>1.68</v>
      </c>
      <c r="L130" s="48">
        <v>2.23</v>
      </c>
      <c r="M130" s="52">
        <v>2.57</v>
      </c>
      <c r="N130" s="53"/>
      <c r="O130" s="54">
        <f>N130*E130*F130*H130*J130*$O$8</f>
        <v>0</v>
      </c>
      <c r="P130" s="55"/>
      <c r="Q130" s="54">
        <f>P130*E130*F130*H130*J130*$Q$8</f>
        <v>0</v>
      </c>
      <c r="R130" s="53"/>
      <c r="S130" s="54">
        <f>R130*E130*F130*H130*J130*$S$8</f>
        <v>0</v>
      </c>
      <c r="T130" s="53"/>
      <c r="U130" s="54">
        <f>SUM(T130*E130*F130*H130*J130*$U$8)</f>
        <v>0</v>
      </c>
      <c r="V130" s="53"/>
      <c r="W130" s="53">
        <f>SUM(V130*E130*F130*H130*J130*$W$8)</f>
        <v>0</v>
      </c>
      <c r="X130" s="53"/>
      <c r="Y130" s="54">
        <f>SUM(X130*E130*F130*H130*J130*$Y$8)</f>
        <v>0</v>
      </c>
      <c r="Z130" s="53">
        <v>4</v>
      </c>
      <c r="AA130" s="54">
        <f>SUM(Z130*E130*F130*H130*J130*$AA$8)</f>
        <v>68140.800000000003</v>
      </c>
      <c r="AB130" s="53">
        <v>15</v>
      </c>
      <c r="AC130" s="54">
        <f>SUM(AB130*E130*F130*H130*J130*$AC$8)</f>
        <v>255527.99999999997</v>
      </c>
      <c r="AD130" s="53"/>
      <c r="AE130" s="54">
        <f>SUM(AD130*E130*F130*H130*K130*$AE$8)</f>
        <v>0</v>
      </c>
      <c r="AF130" s="53">
        <v>3</v>
      </c>
      <c r="AG130" s="54">
        <f>SUM(AF130*E130*F130*H130*K130*$AG$8)</f>
        <v>61326.720000000001</v>
      </c>
      <c r="AH130" s="53"/>
      <c r="AI130" s="54">
        <f>SUM(AH130*E130*F130*H130*J130*$AI$8)</f>
        <v>0</v>
      </c>
      <c r="AJ130" s="53"/>
      <c r="AK130" s="53">
        <f>SUM(AJ130*E130*F130*H130*J130*$AK$8)</f>
        <v>0</v>
      </c>
      <c r="AL130" s="53"/>
      <c r="AM130" s="54">
        <f>SUM(AL130*E130*F130*H130*J130*$AM$8)</f>
        <v>0</v>
      </c>
      <c r="AN130" s="68">
        <v>128</v>
      </c>
      <c r="AO130" s="54">
        <f>SUM(AN130*E130*F130*H130*J130*$AO$8)</f>
        <v>2180505.6000000001</v>
      </c>
      <c r="AP130" s="53"/>
      <c r="AQ130" s="54">
        <f>SUM(E130*F130*H130*J130*AP130*$AQ$8)</f>
        <v>0</v>
      </c>
      <c r="AR130" s="53"/>
      <c r="AS130" s="54">
        <f>SUM(AR130*E130*F130*H130*J130*$AS$8)</f>
        <v>0</v>
      </c>
      <c r="AT130" s="53"/>
      <c r="AU130" s="54">
        <f>SUM(AT130*E130*F130*H130*J130*$AU$8)</f>
        <v>0</v>
      </c>
      <c r="AV130" s="53">
        <v>2</v>
      </c>
      <c r="AW130" s="54">
        <f>SUM(AV130*E130*F130*H130*J130*$AW$8)</f>
        <v>34070.400000000001</v>
      </c>
      <c r="AX130" s="53">
        <v>30</v>
      </c>
      <c r="AY130" s="54">
        <f>SUM(AX130*E130*F130*H130*J130*$AY$8)</f>
        <v>511055.99999999994</v>
      </c>
      <c r="AZ130" s="53">
        <v>10</v>
      </c>
      <c r="BA130" s="54">
        <f>SUM(AZ130*E130*F130*H130*J130*$BA$8)</f>
        <v>170352</v>
      </c>
      <c r="BB130" s="53"/>
      <c r="BC130" s="54">
        <f>SUM(BB130*E130*F130*H130*J130*$BC$8)</f>
        <v>0</v>
      </c>
      <c r="BD130" s="53">
        <v>52</v>
      </c>
      <c r="BE130" s="54">
        <f>SUM(BD130*E130*F130*H130*J130*$BE$8)</f>
        <v>885830.39999999991</v>
      </c>
      <c r="BF130" s="53">
        <v>16</v>
      </c>
      <c r="BG130" s="54">
        <f>BF130*E130*F130*H130*J130*$BG$8</f>
        <v>272563.20000000001</v>
      </c>
      <c r="BH130" s="53">
        <v>9</v>
      </c>
      <c r="BI130" s="54">
        <f>BH130*E130*F130*H130*J130*$BI$8</f>
        <v>153316.79999999999</v>
      </c>
      <c r="BJ130" s="53">
        <v>6</v>
      </c>
      <c r="BK130" s="54">
        <f>BJ130*E130*F130*H130*J130*$BK$8</f>
        <v>102211.2</v>
      </c>
      <c r="BL130" s="53">
        <v>342</v>
      </c>
      <c r="BM130" s="54">
        <f>SUM(BL130*E130*F130*H130*J130*$BM$8)</f>
        <v>5826038.3999999994</v>
      </c>
      <c r="BN130" s="53">
        <v>100</v>
      </c>
      <c r="BO130" s="54">
        <f>SUM(BN130*E130*F130*H130*J130*$BO$8)</f>
        <v>1703520</v>
      </c>
      <c r="BP130" s="53">
        <v>108</v>
      </c>
      <c r="BQ130" s="54">
        <f>SUM(BP130*E130*F130*H130*J130*$BQ$8)</f>
        <v>1839801.5999999999</v>
      </c>
      <c r="BR130" s="53">
        <v>400</v>
      </c>
      <c r="BS130" s="54">
        <f>SUM(BR130*E130*F130*H130*J130*$BS$8)</f>
        <v>6814080</v>
      </c>
      <c r="BT130" s="53"/>
      <c r="BU130" s="54">
        <f>SUM(BT130*E130*F130*H130*J130*$BU$8)</f>
        <v>0</v>
      </c>
      <c r="BV130" s="53">
        <v>5</v>
      </c>
      <c r="BW130" s="54">
        <f>BV130*E130*F130*H130*J130*$BW$8</f>
        <v>85176</v>
      </c>
      <c r="BX130" s="53">
        <v>50</v>
      </c>
      <c r="BY130" s="54">
        <f>SUM(BX130*E130*F130*H130*J130*$BY$8)</f>
        <v>851760</v>
      </c>
      <c r="BZ130" s="53"/>
      <c r="CA130" s="54">
        <f>SUM(BZ130*E130*F130*H130*J130*$CA$8)</f>
        <v>0</v>
      </c>
      <c r="CB130" s="53">
        <v>56</v>
      </c>
      <c r="CC130" s="54">
        <f>SUM(CB130*E130*F130*H130*J130*$CC$8)</f>
        <v>953971.19999999995</v>
      </c>
      <c r="CD130" s="53">
        <v>324</v>
      </c>
      <c r="CE130" s="54">
        <f>SUM(CD130*E130*F130*H130*J130*$CE$8)</f>
        <v>5519404.7999999998</v>
      </c>
      <c r="CF130" s="53">
        <v>78</v>
      </c>
      <c r="CG130" s="54">
        <f>CF130*E130*F130*H130*J130*$CG$8</f>
        <v>1328745.5999999999</v>
      </c>
      <c r="CH130" s="53">
        <v>260</v>
      </c>
      <c r="CI130" s="54">
        <f>SUM(CH130*E130*F130*H130*J130*$CI$8)</f>
        <v>4429152</v>
      </c>
      <c r="CJ130" s="53">
        <v>40</v>
      </c>
      <c r="CK130" s="54">
        <f>SUM(CJ130*E130*F130*H130*K130*$CK$8)</f>
        <v>817689.59999999998</v>
      </c>
      <c r="CL130" s="53">
        <v>11</v>
      </c>
      <c r="CM130" s="54">
        <f>SUM(CL130*E130*F130*H130*K130*$CM$8)</f>
        <v>224864.63999999998</v>
      </c>
      <c r="CN130" s="53"/>
      <c r="CO130" s="54">
        <f>SUM(CN130*E130*F130*H130*K130*$CO$8)</f>
        <v>0</v>
      </c>
      <c r="CP130" s="53">
        <v>53</v>
      </c>
      <c r="CQ130" s="54">
        <f>SUM(CP130*E130*F130*H130*K130*$CQ$8)</f>
        <v>1083438.72</v>
      </c>
      <c r="CR130" s="58">
        <v>50</v>
      </c>
      <c r="CS130" s="54">
        <f>SUM(CR130*E130*F130*H130*K130*$CS$8)</f>
        <v>1022112</v>
      </c>
      <c r="CT130" s="53"/>
      <c r="CU130" s="54">
        <f>SUM(CT130*E130*F130*H130*K130*$CU$8)</f>
        <v>0</v>
      </c>
      <c r="CV130" s="53"/>
      <c r="CW130" s="54">
        <f>SUM(CV130*E130*F130*H130*K130*$CW$8)</f>
        <v>0</v>
      </c>
      <c r="CX130" s="53">
        <v>10</v>
      </c>
      <c r="CY130" s="54">
        <f>SUM(CX130*E130*F130*H130*K130*$CY$8)</f>
        <v>204422.39999999999</v>
      </c>
      <c r="CZ130" s="53">
        <v>53</v>
      </c>
      <c r="DA130" s="54">
        <f>SUM(CZ130*E130*F130*H130*K130*$DA$8)</f>
        <v>1083438.72</v>
      </c>
      <c r="DB130" s="53">
        <v>7</v>
      </c>
      <c r="DC130" s="54">
        <f>SUM(DB130*E130*F130*H130*K130*$DC$8)</f>
        <v>143095.67999999999</v>
      </c>
      <c r="DD130" s="53">
        <v>21</v>
      </c>
      <c r="DE130" s="54">
        <f>SUM(DD130*E130*F130*H130*K130*$DE$8)</f>
        <v>429287.04</v>
      </c>
      <c r="DF130" s="53">
        <v>283</v>
      </c>
      <c r="DG130" s="54">
        <f>SUM(DF130*E130*F130*H130*K130*$DG$8)</f>
        <v>5785153.9199999999</v>
      </c>
      <c r="DH130" s="53">
        <v>34</v>
      </c>
      <c r="DI130" s="54">
        <f>SUM(DH130*E130*F130*H130*K130*$DI$8)</f>
        <v>695036.15999999992</v>
      </c>
      <c r="DJ130" s="53">
        <v>61</v>
      </c>
      <c r="DK130" s="54">
        <f>SUM(DJ130*E130*F130*H130*K130*$DK$8)</f>
        <v>1246976.6399999999</v>
      </c>
      <c r="DL130" s="53">
        <v>5</v>
      </c>
      <c r="DM130" s="54">
        <f>SUM(DL130*E130*F130*H130*K130*$DM$8)</f>
        <v>102211.2</v>
      </c>
      <c r="DN130" s="53">
        <v>2</v>
      </c>
      <c r="DO130" s="54">
        <f>DN130*E130*F130*H130*K130*$DO$8</f>
        <v>40884.479999999996</v>
      </c>
      <c r="DP130" s="53">
        <v>20</v>
      </c>
      <c r="DQ130" s="54">
        <f>SUM(DP130*E130*F130*H130*K130*$DQ$8)</f>
        <v>408844.79999999999</v>
      </c>
      <c r="DR130" s="53">
        <v>6</v>
      </c>
      <c r="DS130" s="54">
        <f>SUM(DR130*E130*F130*H130*K130*$DS$8)</f>
        <v>122653.44</v>
      </c>
      <c r="DT130" s="53"/>
      <c r="DU130" s="54">
        <f>SUM(DT130*E130*F130*H130*L130*$DU$8)</f>
        <v>0</v>
      </c>
      <c r="DV130" s="57">
        <v>16</v>
      </c>
      <c r="DW130" s="54">
        <f>SUM(DV130*E130*F130*H130*M130*$DW$8)</f>
        <v>500348.15999999997</v>
      </c>
      <c r="DX130" s="68"/>
      <c r="DY130" s="54">
        <f>SUM(DX130*E130*F130*H130*J130*$DY$8)</f>
        <v>0</v>
      </c>
      <c r="DZ130" s="53"/>
      <c r="EA130" s="59">
        <f>SUM(DZ130*E130*F130*H130*J130*$EA$8)</f>
        <v>0</v>
      </c>
      <c r="EB130" s="53"/>
      <c r="EC130" s="54">
        <f>SUM(EB130*E130*F130*H130*J130*$EC$8)</f>
        <v>0</v>
      </c>
      <c r="ED130" s="53"/>
      <c r="EE130" s="54">
        <f>SUM(ED130*E130*F130*H130*J130*$EE$8)</f>
        <v>0</v>
      </c>
      <c r="EF130" s="53"/>
      <c r="EG130" s="54">
        <f>EF130*E130*F130*H130*J130*$EG$8</f>
        <v>0</v>
      </c>
      <c r="EH130" s="53"/>
      <c r="EI130" s="54">
        <f>EH130*E130*F130*H130*J130*$EI$8</f>
        <v>0</v>
      </c>
      <c r="EJ130" s="53"/>
      <c r="EK130" s="54"/>
      <c r="EL130" s="60">
        <f>SUM(N130,X130,P130,R130,Z130,T130,V130,AB130,AD130,AF130,AH130,AJ130,AP130,AR130,AT130,AN130,CJ130,CP130,CT130,BX130,BZ130,CZ130,DB130,DD130,DF130,DH130,DJ130,DL130,AV130,AL130,AX130,AZ130,BB130,BD130,BF130,BH130,BJ130,BL130,BN130,BP130,BR130,EB130,ED130,DX130,DZ130,BT130,BV130,CR130,CL130,CN130,CV130,CX130,CB130,CD130,CF130,CH130,DN130,DP130,DR130,DT130,DV130,EF130,EH130,EJ130)</f>
        <v>2670</v>
      </c>
      <c r="EM130" s="60">
        <f>SUM(O130,Y130,Q130,S130,AA130,U130,W130,AC130,AE130,AG130,AI130,AK130,AQ130,AS130,AU130,AO130,CK130,CQ130,CU130,BY130,CA130,DA130,DC130,DE130,DG130,DI130,DK130,DM130,AW130,AM130,AY130,BA130,BC130,BE130,BG130,BI130,BK130,BM130,BO130,BQ130,BS130,EC130,EE130,DY130,EA130,BU130,BW130,CS130,CM130,CO130,CW130,CY130,CC130,CE130,CG130,CI130,DO130,DQ130,DS130,DU130,DW130,EG130,EI130,EK130)</f>
        <v>47957008.319999985</v>
      </c>
      <c r="EN130" s="1">
        <f>EL130*H130</f>
        <v>2670</v>
      </c>
      <c r="EQ130" s="200"/>
      <c r="ER130" s="200"/>
      <c r="ES130" s="200"/>
      <c r="ET130" s="200"/>
      <c r="EU130" s="200"/>
      <c r="EV130" s="200"/>
      <c r="EW130" s="200"/>
      <c r="EX130" s="200"/>
      <c r="EY130" s="200"/>
      <c r="EZ130" s="200"/>
      <c r="FA130" s="200"/>
      <c r="FB130" s="200"/>
      <c r="FC130" s="200"/>
      <c r="FD130" s="200"/>
      <c r="FE130" s="200"/>
      <c r="FF130" s="200"/>
      <c r="FG130" s="200"/>
      <c r="FH130" s="200"/>
      <c r="FI130" s="200"/>
      <c r="FJ130" s="200"/>
      <c r="FK130" s="200"/>
      <c r="FL130" s="200"/>
      <c r="FM130" s="200"/>
      <c r="FN130" s="200"/>
      <c r="FO130" s="200"/>
      <c r="FP130" s="200"/>
      <c r="FQ130" s="200"/>
      <c r="FR130" s="200"/>
      <c r="FS130" s="200"/>
      <c r="FT130" s="200"/>
      <c r="FU130" s="200"/>
      <c r="FV130" s="200"/>
      <c r="FW130" s="200"/>
      <c r="FX130" s="200"/>
      <c r="FY130" s="200"/>
      <c r="FZ130" s="200"/>
      <c r="GA130" s="200"/>
      <c r="GB130" s="200"/>
      <c r="GC130" s="200"/>
      <c r="GD130" s="200"/>
      <c r="GE130" s="200"/>
      <c r="GF130" s="200"/>
      <c r="GG130" s="200"/>
      <c r="GH130" s="200"/>
      <c r="GI130" s="200"/>
      <c r="GJ130" s="200"/>
      <c r="GK130" s="200"/>
      <c r="GL130" s="200"/>
      <c r="GM130" s="200"/>
      <c r="GN130" s="200"/>
      <c r="GO130" s="200"/>
      <c r="GP130" s="200"/>
      <c r="GQ130" s="200"/>
      <c r="GR130" s="200"/>
      <c r="GS130" s="200"/>
      <c r="GT130" s="200"/>
      <c r="GU130" s="200"/>
      <c r="GV130" s="200"/>
      <c r="GW130" s="200"/>
      <c r="GX130" s="200"/>
      <c r="GY130" s="200"/>
      <c r="GZ130" s="200"/>
      <c r="HA130" s="200"/>
      <c r="HB130" s="200"/>
      <c r="HC130" s="200"/>
      <c r="HD130" s="200"/>
      <c r="HE130" s="200"/>
      <c r="HF130" s="200"/>
      <c r="HG130" s="200"/>
      <c r="HH130" s="200"/>
      <c r="HI130" s="200"/>
      <c r="HJ130" s="200"/>
      <c r="HK130" s="200"/>
      <c r="HL130" s="200"/>
      <c r="HM130" s="200"/>
      <c r="HN130" s="200"/>
      <c r="HO130" s="200"/>
      <c r="HP130" s="200"/>
      <c r="HQ130" s="200"/>
      <c r="HR130" s="200"/>
      <c r="HS130" s="200"/>
      <c r="HT130" s="200"/>
      <c r="HU130" s="200"/>
      <c r="HV130" s="200"/>
      <c r="HW130" s="200"/>
      <c r="HX130" s="200"/>
      <c r="HY130" s="200"/>
      <c r="HZ130" s="200"/>
      <c r="IA130" s="200"/>
      <c r="IB130" s="200"/>
      <c r="IC130" s="200"/>
      <c r="ID130" s="200"/>
      <c r="IE130" s="200"/>
      <c r="IF130" s="200"/>
      <c r="IG130" s="200"/>
      <c r="IH130" s="200"/>
      <c r="II130" s="200"/>
      <c r="IJ130" s="200"/>
      <c r="IK130" s="200"/>
      <c r="IL130" s="200"/>
      <c r="IM130" s="200"/>
      <c r="IN130" s="200"/>
      <c r="IO130" s="200"/>
      <c r="IP130" s="200"/>
      <c r="IQ130" s="200"/>
      <c r="IR130" s="200"/>
      <c r="IS130" s="200"/>
      <c r="IT130" s="200"/>
      <c r="IU130" s="200"/>
      <c r="IV130" s="200"/>
      <c r="IW130" s="200"/>
      <c r="IX130" s="200"/>
      <c r="IY130" s="200"/>
      <c r="IZ130" s="200"/>
      <c r="JA130" s="200"/>
      <c r="JB130" s="200"/>
      <c r="JC130" s="200"/>
      <c r="JD130" s="200"/>
      <c r="JE130" s="200"/>
    </row>
    <row r="131" spans="1:265" s="80" customFormat="1" x14ac:dyDescent="0.25">
      <c r="A131" s="91">
        <v>24</v>
      </c>
      <c r="B131" s="92"/>
      <c r="C131" s="72"/>
      <c r="D131" s="34" t="s">
        <v>378</v>
      </c>
      <c r="E131" s="48">
        <v>13520</v>
      </c>
      <c r="F131" s="85">
        <v>1.46</v>
      </c>
      <c r="G131" s="85"/>
      <c r="H131" s="36">
        <v>1</v>
      </c>
      <c r="I131" s="75"/>
      <c r="J131" s="93"/>
      <c r="K131" s="93"/>
      <c r="L131" s="93"/>
      <c r="M131" s="108">
        <v>2.57</v>
      </c>
      <c r="N131" s="43">
        <f>N132</f>
        <v>10</v>
      </c>
      <c r="O131" s="43">
        <f t="shared" ref="O131:BZ131" si="311">O132</f>
        <v>276348.79999999999</v>
      </c>
      <c r="P131" s="43">
        <f t="shared" si="311"/>
        <v>0</v>
      </c>
      <c r="Q131" s="43">
        <f t="shared" si="311"/>
        <v>0</v>
      </c>
      <c r="R131" s="43">
        <f t="shared" si="311"/>
        <v>0</v>
      </c>
      <c r="S131" s="43">
        <f t="shared" si="311"/>
        <v>0</v>
      </c>
      <c r="T131" s="43">
        <f t="shared" si="311"/>
        <v>0</v>
      </c>
      <c r="U131" s="43">
        <f t="shared" si="311"/>
        <v>0</v>
      </c>
      <c r="V131" s="43">
        <f t="shared" si="311"/>
        <v>0</v>
      </c>
      <c r="W131" s="43">
        <f t="shared" si="311"/>
        <v>0</v>
      </c>
      <c r="X131" s="43">
        <f t="shared" si="311"/>
        <v>0</v>
      </c>
      <c r="Y131" s="43">
        <f t="shared" si="311"/>
        <v>0</v>
      </c>
      <c r="Z131" s="43">
        <f t="shared" si="311"/>
        <v>0</v>
      </c>
      <c r="AA131" s="43">
        <f t="shared" si="311"/>
        <v>0</v>
      </c>
      <c r="AB131" s="43">
        <f t="shared" si="311"/>
        <v>20</v>
      </c>
      <c r="AC131" s="43">
        <f t="shared" si="311"/>
        <v>552697.59999999998</v>
      </c>
      <c r="AD131" s="43">
        <f t="shared" si="311"/>
        <v>0</v>
      </c>
      <c r="AE131" s="43">
        <f t="shared" si="311"/>
        <v>0</v>
      </c>
      <c r="AF131" s="43">
        <f t="shared" si="311"/>
        <v>2</v>
      </c>
      <c r="AG131" s="43">
        <f t="shared" si="311"/>
        <v>66323.712</v>
      </c>
      <c r="AH131" s="43">
        <f t="shared" si="311"/>
        <v>0</v>
      </c>
      <c r="AI131" s="43">
        <f t="shared" si="311"/>
        <v>0</v>
      </c>
      <c r="AJ131" s="43">
        <f t="shared" si="311"/>
        <v>0</v>
      </c>
      <c r="AK131" s="43">
        <f t="shared" si="311"/>
        <v>0</v>
      </c>
      <c r="AL131" s="43">
        <f t="shared" si="311"/>
        <v>0</v>
      </c>
      <c r="AM131" s="43">
        <f t="shared" si="311"/>
        <v>0</v>
      </c>
      <c r="AN131" s="43">
        <f t="shared" si="311"/>
        <v>0</v>
      </c>
      <c r="AO131" s="43">
        <f t="shared" si="311"/>
        <v>0</v>
      </c>
      <c r="AP131" s="43">
        <f t="shared" si="311"/>
        <v>0</v>
      </c>
      <c r="AQ131" s="43">
        <f t="shared" si="311"/>
        <v>0</v>
      </c>
      <c r="AR131" s="43">
        <f t="shared" si="311"/>
        <v>0</v>
      </c>
      <c r="AS131" s="43">
        <f t="shared" si="311"/>
        <v>0</v>
      </c>
      <c r="AT131" s="43">
        <f t="shared" si="311"/>
        <v>0</v>
      </c>
      <c r="AU131" s="43">
        <f t="shared" si="311"/>
        <v>0</v>
      </c>
      <c r="AV131" s="43">
        <f t="shared" si="311"/>
        <v>4</v>
      </c>
      <c r="AW131" s="43">
        <f t="shared" si="311"/>
        <v>110539.52</v>
      </c>
      <c r="AX131" s="43">
        <f t="shared" si="311"/>
        <v>63</v>
      </c>
      <c r="AY131" s="43">
        <f t="shared" si="311"/>
        <v>1740997.4399999997</v>
      </c>
      <c r="AZ131" s="43">
        <f t="shared" si="311"/>
        <v>0</v>
      </c>
      <c r="BA131" s="43">
        <f t="shared" si="311"/>
        <v>0</v>
      </c>
      <c r="BB131" s="43">
        <f t="shared" si="311"/>
        <v>0</v>
      </c>
      <c r="BC131" s="43">
        <f t="shared" si="311"/>
        <v>0</v>
      </c>
      <c r="BD131" s="43">
        <f t="shared" si="311"/>
        <v>4</v>
      </c>
      <c r="BE131" s="43">
        <f t="shared" si="311"/>
        <v>110539.52</v>
      </c>
      <c r="BF131" s="43">
        <f t="shared" si="311"/>
        <v>2</v>
      </c>
      <c r="BG131" s="43">
        <f t="shared" si="311"/>
        <v>55269.760000000002</v>
      </c>
      <c r="BH131" s="43">
        <f t="shared" si="311"/>
        <v>0</v>
      </c>
      <c r="BI131" s="43">
        <f t="shared" si="311"/>
        <v>0</v>
      </c>
      <c r="BJ131" s="43">
        <f t="shared" si="311"/>
        <v>0</v>
      </c>
      <c r="BK131" s="43">
        <f t="shared" si="311"/>
        <v>0</v>
      </c>
      <c r="BL131" s="43">
        <f t="shared" si="311"/>
        <v>0</v>
      </c>
      <c r="BM131" s="43">
        <f t="shared" si="311"/>
        <v>0</v>
      </c>
      <c r="BN131" s="43">
        <f t="shared" si="311"/>
        <v>0</v>
      </c>
      <c r="BO131" s="43">
        <f t="shared" si="311"/>
        <v>0</v>
      </c>
      <c r="BP131" s="43">
        <f t="shared" si="311"/>
        <v>0</v>
      </c>
      <c r="BQ131" s="43">
        <f t="shared" si="311"/>
        <v>0</v>
      </c>
      <c r="BR131" s="43">
        <f t="shared" si="311"/>
        <v>0</v>
      </c>
      <c r="BS131" s="43">
        <f t="shared" si="311"/>
        <v>0</v>
      </c>
      <c r="BT131" s="43">
        <f t="shared" si="311"/>
        <v>0</v>
      </c>
      <c r="BU131" s="43">
        <f t="shared" si="311"/>
        <v>0</v>
      </c>
      <c r="BV131" s="43">
        <f t="shared" si="311"/>
        <v>5</v>
      </c>
      <c r="BW131" s="43">
        <f t="shared" si="311"/>
        <v>138174.39999999999</v>
      </c>
      <c r="BX131" s="43">
        <f t="shared" si="311"/>
        <v>5</v>
      </c>
      <c r="BY131" s="43">
        <f t="shared" si="311"/>
        <v>138174.39999999999</v>
      </c>
      <c r="BZ131" s="43">
        <f t="shared" si="311"/>
        <v>8</v>
      </c>
      <c r="CA131" s="43">
        <f t="shared" ref="CA131:EM131" si="312">CA132</f>
        <v>221079.04000000001</v>
      </c>
      <c r="CB131" s="43">
        <f t="shared" si="312"/>
        <v>2</v>
      </c>
      <c r="CC131" s="43">
        <f t="shared" si="312"/>
        <v>55269.760000000002</v>
      </c>
      <c r="CD131" s="43">
        <f t="shared" si="312"/>
        <v>5</v>
      </c>
      <c r="CE131" s="43">
        <f t="shared" si="312"/>
        <v>138174.39999999999</v>
      </c>
      <c r="CF131" s="43">
        <f t="shared" si="312"/>
        <v>0</v>
      </c>
      <c r="CG131" s="43">
        <f t="shared" si="312"/>
        <v>0</v>
      </c>
      <c r="CH131" s="43">
        <f t="shared" si="312"/>
        <v>21</v>
      </c>
      <c r="CI131" s="43">
        <f t="shared" si="312"/>
        <v>580332.48</v>
      </c>
      <c r="CJ131" s="43">
        <f t="shared" si="312"/>
        <v>0</v>
      </c>
      <c r="CK131" s="43">
        <f t="shared" si="312"/>
        <v>0</v>
      </c>
      <c r="CL131" s="43">
        <f t="shared" si="312"/>
        <v>13</v>
      </c>
      <c r="CM131" s="43">
        <f t="shared" si="312"/>
        <v>431104.12799999997</v>
      </c>
      <c r="CN131" s="43">
        <f t="shared" si="312"/>
        <v>0</v>
      </c>
      <c r="CO131" s="43">
        <f t="shared" si="312"/>
        <v>0</v>
      </c>
      <c r="CP131" s="43">
        <f t="shared" si="312"/>
        <v>0</v>
      </c>
      <c r="CQ131" s="43">
        <f t="shared" si="312"/>
        <v>0</v>
      </c>
      <c r="CR131" s="43">
        <f t="shared" si="312"/>
        <v>0</v>
      </c>
      <c r="CS131" s="43">
        <f t="shared" si="312"/>
        <v>0</v>
      </c>
      <c r="CT131" s="43">
        <f t="shared" si="312"/>
        <v>0</v>
      </c>
      <c r="CU131" s="43">
        <f t="shared" si="312"/>
        <v>0</v>
      </c>
      <c r="CV131" s="43">
        <f t="shared" si="312"/>
        <v>1</v>
      </c>
      <c r="CW131" s="43">
        <f t="shared" si="312"/>
        <v>33161.856</v>
      </c>
      <c r="CX131" s="43">
        <f t="shared" si="312"/>
        <v>3</v>
      </c>
      <c r="CY131" s="43">
        <f t="shared" si="312"/>
        <v>99485.567999999999</v>
      </c>
      <c r="CZ131" s="43">
        <f t="shared" si="312"/>
        <v>16</v>
      </c>
      <c r="DA131" s="43">
        <f t="shared" si="312"/>
        <v>530589.696</v>
      </c>
      <c r="DB131" s="43">
        <f t="shared" si="312"/>
        <v>5</v>
      </c>
      <c r="DC131" s="43">
        <f t="shared" si="312"/>
        <v>165809.28</v>
      </c>
      <c r="DD131" s="43">
        <f t="shared" si="312"/>
        <v>0</v>
      </c>
      <c r="DE131" s="43">
        <f t="shared" si="312"/>
        <v>0</v>
      </c>
      <c r="DF131" s="43">
        <f t="shared" si="312"/>
        <v>5</v>
      </c>
      <c r="DG131" s="43">
        <f t="shared" si="312"/>
        <v>165809.28</v>
      </c>
      <c r="DH131" s="43">
        <f t="shared" si="312"/>
        <v>5</v>
      </c>
      <c r="DI131" s="43">
        <f t="shared" si="312"/>
        <v>165809.28</v>
      </c>
      <c r="DJ131" s="43">
        <f t="shared" si="312"/>
        <v>18</v>
      </c>
      <c r="DK131" s="43">
        <f t="shared" si="312"/>
        <v>596913.40799999994</v>
      </c>
      <c r="DL131" s="43">
        <f t="shared" si="312"/>
        <v>4</v>
      </c>
      <c r="DM131" s="43">
        <f t="shared" si="312"/>
        <v>132647.424</v>
      </c>
      <c r="DN131" s="43">
        <f t="shared" si="312"/>
        <v>0</v>
      </c>
      <c r="DO131" s="43">
        <f t="shared" si="312"/>
        <v>0</v>
      </c>
      <c r="DP131" s="43">
        <f t="shared" si="312"/>
        <v>0</v>
      </c>
      <c r="DQ131" s="43">
        <f t="shared" si="312"/>
        <v>0</v>
      </c>
      <c r="DR131" s="43">
        <f t="shared" si="312"/>
        <v>0</v>
      </c>
      <c r="DS131" s="43">
        <f t="shared" si="312"/>
        <v>0</v>
      </c>
      <c r="DT131" s="43">
        <f t="shared" si="312"/>
        <v>0</v>
      </c>
      <c r="DU131" s="43">
        <f t="shared" si="312"/>
        <v>0</v>
      </c>
      <c r="DV131" s="43">
        <f t="shared" si="312"/>
        <v>0</v>
      </c>
      <c r="DW131" s="43">
        <f t="shared" si="312"/>
        <v>0</v>
      </c>
      <c r="DX131" s="43">
        <f t="shared" si="312"/>
        <v>0</v>
      </c>
      <c r="DY131" s="43">
        <f t="shared" si="312"/>
        <v>0</v>
      </c>
      <c r="DZ131" s="43">
        <f t="shared" si="312"/>
        <v>0</v>
      </c>
      <c r="EA131" s="43">
        <f t="shared" si="312"/>
        <v>0</v>
      </c>
      <c r="EB131" s="43">
        <f t="shared" si="312"/>
        <v>0</v>
      </c>
      <c r="EC131" s="43">
        <f t="shared" si="312"/>
        <v>0</v>
      </c>
      <c r="ED131" s="43">
        <f t="shared" si="312"/>
        <v>0</v>
      </c>
      <c r="EE131" s="43">
        <f t="shared" si="312"/>
        <v>0</v>
      </c>
      <c r="EF131" s="43">
        <f t="shared" si="312"/>
        <v>0</v>
      </c>
      <c r="EG131" s="43">
        <f t="shared" si="312"/>
        <v>0</v>
      </c>
      <c r="EH131" s="43">
        <f t="shared" si="312"/>
        <v>0</v>
      </c>
      <c r="EI131" s="43">
        <f t="shared" si="312"/>
        <v>0</v>
      </c>
      <c r="EJ131" s="43"/>
      <c r="EK131" s="43"/>
      <c r="EL131" s="43">
        <f t="shared" si="312"/>
        <v>221</v>
      </c>
      <c r="EM131" s="43">
        <f t="shared" si="312"/>
        <v>6505250.7519999985</v>
      </c>
      <c r="EN131" s="42">
        <f>EM131/EL131</f>
        <v>29435.523764705875</v>
      </c>
      <c r="EQ131" s="200"/>
      <c r="ER131" s="200"/>
      <c r="ES131" s="200"/>
      <c r="ET131" s="200"/>
      <c r="EU131" s="200"/>
      <c r="EV131" s="200"/>
      <c r="EW131" s="200"/>
      <c r="EX131" s="200"/>
      <c r="EY131" s="200"/>
      <c r="EZ131" s="200"/>
      <c r="FA131" s="200"/>
      <c r="FB131" s="200"/>
      <c r="FC131" s="200"/>
      <c r="FD131" s="200"/>
      <c r="FE131" s="200"/>
      <c r="FF131" s="200"/>
      <c r="FG131" s="200"/>
      <c r="FH131" s="200"/>
      <c r="FI131" s="200"/>
      <c r="FJ131" s="200"/>
      <c r="FK131" s="200"/>
      <c r="FL131" s="200"/>
      <c r="FM131" s="200"/>
      <c r="FN131" s="200"/>
      <c r="FO131" s="200"/>
      <c r="FP131" s="200"/>
      <c r="FQ131" s="200"/>
      <c r="FR131" s="200"/>
      <c r="FS131" s="200"/>
      <c r="FT131" s="200"/>
      <c r="FU131" s="200"/>
      <c r="FV131" s="200"/>
      <c r="FW131" s="200"/>
      <c r="FX131" s="200"/>
      <c r="FY131" s="200"/>
      <c r="FZ131" s="200"/>
      <c r="GA131" s="200"/>
      <c r="GB131" s="200"/>
      <c r="GC131" s="200"/>
      <c r="GD131" s="200"/>
      <c r="GE131" s="200"/>
      <c r="GF131" s="200"/>
      <c r="GG131" s="200"/>
      <c r="GH131" s="200"/>
      <c r="GI131" s="200"/>
      <c r="GJ131" s="200"/>
      <c r="GK131" s="200"/>
      <c r="GL131" s="200"/>
      <c r="GM131" s="200"/>
      <c r="GN131" s="200"/>
      <c r="GO131" s="200"/>
      <c r="GP131" s="200"/>
      <c r="GQ131" s="200"/>
      <c r="GR131" s="200"/>
      <c r="GS131" s="200"/>
      <c r="GT131" s="200"/>
      <c r="GU131" s="200"/>
      <c r="GV131" s="200"/>
      <c r="GW131" s="200"/>
      <c r="GX131" s="200"/>
      <c r="GY131" s="200"/>
      <c r="GZ131" s="200"/>
      <c r="HA131" s="200"/>
      <c r="HB131" s="200"/>
      <c r="HC131" s="200"/>
      <c r="HD131" s="200"/>
      <c r="HE131" s="200"/>
      <c r="HF131" s="200"/>
      <c r="HG131" s="200"/>
      <c r="HH131" s="200"/>
      <c r="HI131" s="200"/>
      <c r="HJ131" s="200"/>
      <c r="HK131" s="200"/>
      <c r="HL131" s="200"/>
      <c r="HM131" s="200"/>
      <c r="HN131" s="200"/>
      <c r="HO131" s="200"/>
      <c r="HP131" s="200"/>
      <c r="HQ131" s="200"/>
      <c r="HR131" s="200"/>
      <c r="HS131" s="200"/>
      <c r="HT131" s="200"/>
      <c r="HU131" s="200"/>
      <c r="HV131" s="200"/>
      <c r="HW131" s="200"/>
      <c r="HX131" s="200"/>
      <c r="HY131" s="200"/>
      <c r="HZ131" s="200"/>
      <c r="IA131" s="200"/>
      <c r="IB131" s="200"/>
      <c r="IC131" s="200"/>
      <c r="ID131" s="200"/>
      <c r="IE131" s="200"/>
      <c r="IF131" s="200"/>
      <c r="IG131" s="200"/>
      <c r="IH131" s="200"/>
      <c r="II131" s="200"/>
      <c r="IJ131" s="200"/>
      <c r="IK131" s="200"/>
      <c r="IL131" s="200"/>
      <c r="IM131" s="200"/>
      <c r="IN131" s="200"/>
      <c r="IO131" s="200"/>
      <c r="IP131" s="200"/>
      <c r="IQ131" s="200"/>
      <c r="IR131" s="200"/>
      <c r="IS131" s="200"/>
      <c r="IT131" s="200"/>
      <c r="IU131" s="200"/>
      <c r="IV131" s="200"/>
      <c r="IW131" s="200"/>
      <c r="IX131" s="200"/>
      <c r="IY131" s="200"/>
      <c r="IZ131" s="200"/>
      <c r="JA131" s="200"/>
      <c r="JB131" s="200"/>
      <c r="JC131" s="200"/>
      <c r="JD131" s="200"/>
      <c r="JE131" s="200"/>
    </row>
    <row r="132" spans="1:265" s="89" customFormat="1" ht="45" x14ac:dyDescent="0.25">
      <c r="A132" s="44"/>
      <c r="B132" s="45">
        <v>94</v>
      </c>
      <c r="C132" s="46" t="s">
        <v>379</v>
      </c>
      <c r="D132" s="47" t="s">
        <v>380</v>
      </c>
      <c r="E132" s="48">
        <v>13520</v>
      </c>
      <c r="F132" s="49">
        <v>1.46</v>
      </c>
      <c r="G132" s="49"/>
      <c r="H132" s="50">
        <v>1</v>
      </c>
      <c r="I132" s="51"/>
      <c r="J132" s="48">
        <v>1.4</v>
      </c>
      <c r="K132" s="48">
        <v>1.68</v>
      </c>
      <c r="L132" s="48">
        <v>2.23</v>
      </c>
      <c r="M132" s="52">
        <v>2.57</v>
      </c>
      <c r="N132" s="53">
        <v>10</v>
      </c>
      <c r="O132" s="54">
        <f>N132*E132*F132*H132*J132*$O$8</f>
        <v>276348.79999999999</v>
      </c>
      <c r="P132" s="55"/>
      <c r="Q132" s="54">
        <f>P132*E132*F132*H132*J132*$Q$8</f>
        <v>0</v>
      </c>
      <c r="R132" s="53"/>
      <c r="S132" s="54">
        <f>R132*E132*F132*H132*J132*$S$8</f>
        <v>0</v>
      </c>
      <c r="T132" s="53"/>
      <c r="U132" s="54">
        <f>SUM(T132*E132*F132*H132*J132*$U$8)</f>
        <v>0</v>
      </c>
      <c r="V132" s="53"/>
      <c r="W132" s="53">
        <f>SUM(V132*E132*F132*H132*J132*$W$8)</f>
        <v>0</v>
      </c>
      <c r="X132" s="53"/>
      <c r="Y132" s="54">
        <f>SUM(X132*E132*F132*H132*J132*$Y$8)</f>
        <v>0</v>
      </c>
      <c r="Z132" s="53"/>
      <c r="AA132" s="54">
        <f>SUM(Z132*E132*F132*H132*J132*$AA$8)</f>
        <v>0</v>
      </c>
      <c r="AB132" s="53">
        <v>20</v>
      </c>
      <c r="AC132" s="54">
        <f>SUM(AB132*E132*F132*H132*J132*$AC$8)</f>
        <v>552697.59999999998</v>
      </c>
      <c r="AD132" s="53"/>
      <c r="AE132" s="54">
        <f>SUM(AD132*E132*F132*H132*K132*$AE$8)</f>
        <v>0</v>
      </c>
      <c r="AF132" s="53">
        <v>2</v>
      </c>
      <c r="AG132" s="54">
        <f>SUM(AF132*E132*F132*H132*K132*$AG$8)</f>
        <v>66323.712</v>
      </c>
      <c r="AH132" s="53"/>
      <c r="AI132" s="54">
        <f>SUM(AH132*E132*F132*H132*J132*$AI$8)</f>
        <v>0</v>
      </c>
      <c r="AJ132" s="53"/>
      <c r="AK132" s="53">
        <f>SUM(AJ132*E132*F132*H132*J132*$AK$8)</f>
        <v>0</v>
      </c>
      <c r="AL132" s="53"/>
      <c r="AM132" s="54">
        <f>SUM(AL132*E132*F132*H132*J132*$AM$8)</f>
        <v>0</v>
      </c>
      <c r="AN132" s="68"/>
      <c r="AO132" s="54">
        <f>SUM(AN132*E132*F132*H132*J132*$AO$8)</f>
        <v>0</v>
      </c>
      <c r="AP132" s="53"/>
      <c r="AQ132" s="54">
        <f>SUM(E132*F132*H132*J132*AP132*$AQ$8)</f>
        <v>0</v>
      </c>
      <c r="AR132" s="53"/>
      <c r="AS132" s="54">
        <f>SUM(AR132*E132*F132*H132*J132*$AS$8)</f>
        <v>0</v>
      </c>
      <c r="AT132" s="53"/>
      <c r="AU132" s="54">
        <f>SUM(AT132*E132*F132*H132*J132*$AU$8)</f>
        <v>0</v>
      </c>
      <c r="AV132" s="53">
        <v>4</v>
      </c>
      <c r="AW132" s="54">
        <f>SUM(AV132*E132*F132*H132*J132*$AW$8)</f>
        <v>110539.52</v>
      </c>
      <c r="AX132" s="53">
        <v>63</v>
      </c>
      <c r="AY132" s="54">
        <f>SUM(AX132*E132*F132*H132*J132*$AY$8)</f>
        <v>1740997.4399999997</v>
      </c>
      <c r="AZ132" s="53"/>
      <c r="BA132" s="54">
        <f>SUM(AZ132*E132*F132*H132*J132*$BA$8)</f>
        <v>0</v>
      </c>
      <c r="BB132" s="53"/>
      <c r="BC132" s="54">
        <f>SUM(BB132*E132*F132*H132*J132*$BC$8)</f>
        <v>0</v>
      </c>
      <c r="BD132" s="53">
        <v>4</v>
      </c>
      <c r="BE132" s="54">
        <f>SUM(BD132*E132*F132*H132*J132*$BE$8)</f>
        <v>110539.52</v>
      </c>
      <c r="BF132" s="53">
        <v>2</v>
      </c>
      <c r="BG132" s="54">
        <f>BF132*E132*F132*H132*J132*$BG$8</f>
        <v>55269.760000000002</v>
      </c>
      <c r="BH132" s="53"/>
      <c r="BI132" s="54">
        <f>BH132*E132*F132*H132*J132*$BI$8</f>
        <v>0</v>
      </c>
      <c r="BJ132" s="53"/>
      <c r="BK132" s="54">
        <f>BJ132*E132*F132*H132*J132*$BK$8</f>
        <v>0</v>
      </c>
      <c r="BL132" s="53"/>
      <c r="BM132" s="54">
        <f>SUM(BL132*E132*F132*H132*J132*$BM$8)</f>
        <v>0</v>
      </c>
      <c r="BN132" s="53"/>
      <c r="BO132" s="54">
        <f>SUM(BN132*E132*F132*H132*J132*$BO$8)</f>
        <v>0</v>
      </c>
      <c r="BP132" s="53"/>
      <c r="BQ132" s="54">
        <f>SUM(BP132*E132*F132*H132*J132*$BQ$8)</f>
        <v>0</v>
      </c>
      <c r="BR132" s="53"/>
      <c r="BS132" s="54">
        <f>SUM(BR132*E132*F132*H132*J132*$BS$8)</f>
        <v>0</v>
      </c>
      <c r="BT132" s="53"/>
      <c r="BU132" s="54">
        <f>SUM(BT132*E132*F132*H132*J132*$BU$8)</f>
        <v>0</v>
      </c>
      <c r="BV132" s="53">
        <v>5</v>
      </c>
      <c r="BW132" s="54">
        <f>BV132*E132*F132*H132*J132*$BW$8</f>
        <v>138174.39999999999</v>
      </c>
      <c r="BX132" s="53">
        <v>5</v>
      </c>
      <c r="BY132" s="54">
        <f>SUM(BX132*E132*F132*H132*J132*$BY$8)</f>
        <v>138174.39999999999</v>
      </c>
      <c r="BZ132" s="53">
        <v>8</v>
      </c>
      <c r="CA132" s="54">
        <f>SUM(BZ132*E132*F132*H132*J132*$CA$8)</f>
        <v>221079.04000000001</v>
      </c>
      <c r="CB132" s="53">
        <v>2</v>
      </c>
      <c r="CC132" s="54">
        <f>SUM(CB132*E132*F132*H132*J132*$CC$8)</f>
        <v>55269.760000000002</v>
      </c>
      <c r="CD132" s="53">
        <v>5</v>
      </c>
      <c r="CE132" s="54">
        <f>SUM(CD132*E132*F132*H132*J132*$CE$8)</f>
        <v>138174.39999999999</v>
      </c>
      <c r="CF132" s="53"/>
      <c r="CG132" s="54">
        <f>CF132*E132*F132*H132*J132*$CG$8</f>
        <v>0</v>
      </c>
      <c r="CH132" s="53">
        <v>21</v>
      </c>
      <c r="CI132" s="54">
        <f>SUM(CH132*E132*F132*H132*J132*$CI$8)</f>
        <v>580332.48</v>
      </c>
      <c r="CJ132" s="53"/>
      <c r="CK132" s="54">
        <f>SUM(CJ132*E132*F132*H132*K132*$CK$8)</f>
        <v>0</v>
      </c>
      <c r="CL132" s="53">
        <v>13</v>
      </c>
      <c r="CM132" s="54">
        <f>SUM(CL132*E132*F132*H132*K132*$CM$8)</f>
        <v>431104.12799999997</v>
      </c>
      <c r="CN132" s="53"/>
      <c r="CO132" s="54">
        <f>SUM(CN132*E132*F132*H132*K132*$CO$8)</f>
        <v>0</v>
      </c>
      <c r="CP132" s="53"/>
      <c r="CQ132" s="54">
        <f>SUM(CP132*E132*F132*H132*K132*$CQ$8)</f>
        <v>0</v>
      </c>
      <c r="CR132" s="53"/>
      <c r="CS132" s="54">
        <f>SUM(CR132*E132*F132*H132*K132*$CS$8)</f>
        <v>0</v>
      </c>
      <c r="CT132" s="53"/>
      <c r="CU132" s="54">
        <f>SUM(CT132*E132*F132*H132*K132*$CU$8)</f>
        <v>0</v>
      </c>
      <c r="CV132" s="53">
        <v>1</v>
      </c>
      <c r="CW132" s="54">
        <f>SUM(CV132*E132*F132*H132*K132*$CW$8)</f>
        <v>33161.856</v>
      </c>
      <c r="CX132" s="53">
        <v>3</v>
      </c>
      <c r="CY132" s="54">
        <f>SUM(CX132*E132*F132*H132*K132*$CY$8)</f>
        <v>99485.567999999999</v>
      </c>
      <c r="CZ132" s="53">
        <v>16</v>
      </c>
      <c r="DA132" s="54">
        <f>SUM(CZ132*E132*F132*H132*K132*$DA$8)</f>
        <v>530589.696</v>
      </c>
      <c r="DB132" s="53">
        <v>5</v>
      </c>
      <c r="DC132" s="54">
        <f>SUM(DB132*E132*F132*H132*K132*$DC$8)</f>
        <v>165809.28</v>
      </c>
      <c r="DD132" s="53"/>
      <c r="DE132" s="54">
        <f>SUM(DD132*E132*F132*H132*K132*$DE$8)</f>
        <v>0</v>
      </c>
      <c r="DF132" s="53">
        <v>5</v>
      </c>
      <c r="DG132" s="54">
        <f>SUM(DF132*E132*F132*H132*K132*$DG$8)</f>
        <v>165809.28</v>
      </c>
      <c r="DH132" s="53">
        <v>5</v>
      </c>
      <c r="DI132" s="54">
        <f>SUM(DH132*E132*F132*H132*K132*$DI$8)</f>
        <v>165809.28</v>
      </c>
      <c r="DJ132" s="53">
        <v>18</v>
      </c>
      <c r="DK132" s="54">
        <f>SUM(DJ132*E132*F132*H132*K132*$DK$8)</f>
        <v>596913.40799999994</v>
      </c>
      <c r="DL132" s="53">
        <v>4</v>
      </c>
      <c r="DM132" s="54">
        <f>SUM(DL132*E132*F132*H132*K132*$DM$8)</f>
        <v>132647.424</v>
      </c>
      <c r="DN132" s="53"/>
      <c r="DO132" s="54">
        <f>DN132*E132*F132*H132*K132*$DO$8</f>
        <v>0</v>
      </c>
      <c r="DP132" s="53"/>
      <c r="DQ132" s="54">
        <f>SUM(DP132*E132*F132*H132*K132*$DQ$8)</f>
        <v>0</v>
      </c>
      <c r="DR132" s="53"/>
      <c r="DS132" s="54">
        <f>SUM(DR132*E132*F132*H132*K132*$DS$8)</f>
        <v>0</v>
      </c>
      <c r="DT132" s="53"/>
      <c r="DU132" s="54">
        <f>SUM(DT132*E132*F132*H132*L132*$DU$8)</f>
        <v>0</v>
      </c>
      <c r="DV132" s="57"/>
      <c r="DW132" s="54">
        <f>SUM(DV132*E132*F132*H132*M132*$DW$8)</f>
        <v>0</v>
      </c>
      <c r="DX132" s="68"/>
      <c r="DY132" s="54">
        <f>SUM(DX132*E132*F132*H132*J132*$DY$8)</f>
        <v>0</v>
      </c>
      <c r="DZ132" s="53"/>
      <c r="EA132" s="59">
        <f>SUM(DZ132*E132*F132*H132*J132*$EA$8)</f>
        <v>0</v>
      </c>
      <c r="EB132" s="53"/>
      <c r="EC132" s="54">
        <f>SUM(EB132*E132*F132*H132*J132*$EC$8)</f>
        <v>0</v>
      </c>
      <c r="ED132" s="53"/>
      <c r="EE132" s="54">
        <f>SUM(ED132*E132*F132*H132*J132*$EE$8)</f>
        <v>0</v>
      </c>
      <c r="EF132" s="53"/>
      <c r="EG132" s="54">
        <f>EF132*E132*F132*H132*J132*$EG$8</f>
        <v>0</v>
      </c>
      <c r="EH132" s="53"/>
      <c r="EI132" s="54">
        <f>EH132*E132*F132*H132*J132*$EI$8</f>
        <v>0</v>
      </c>
      <c r="EJ132" s="53"/>
      <c r="EK132" s="54"/>
      <c r="EL132" s="60">
        <f>SUM(N132,X132,P132,R132,Z132,T132,V132,AB132,AD132,AF132,AH132,AJ132,AP132,AR132,AT132,AN132,CJ132,CP132,CT132,BX132,BZ132,CZ132,DB132,DD132,DF132,DH132,DJ132,DL132,AV132,AL132,AX132,AZ132,BB132,BD132,BF132,BH132,BJ132,BL132,BN132,BP132,BR132,EB132,ED132,DX132,DZ132,BT132,BV132,CR132,CL132,CN132,CV132,CX132,CB132,CD132,CF132,CH132,DN132,DP132,DR132,DT132,DV132,EF132,EH132,EJ132)</f>
        <v>221</v>
      </c>
      <c r="EM132" s="60">
        <f>SUM(O132,Y132,Q132,S132,AA132,U132,W132,AC132,AE132,AG132,AI132,AK132,AQ132,AS132,AU132,AO132,CK132,CQ132,CU132,BY132,CA132,DA132,DC132,DE132,DG132,DI132,DK132,DM132,AW132,AM132,AY132,BA132,BC132,BE132,BG132,BI132,BK132,BM132,BO132,BQ132,BS132,EC132,EE132,DY132,EA132,BU132,BW132,CS132,CM132,CO132,CW132,CY132,CC132,CE132,CG132,CI132,DO132,DQ132,DS132,DU132,DW132,EG132,EI132,EK132)</f>
        <v>6505250.7519999985</v>
      </c>
      <c r="EN132" s="1">
        <f>EL132*H132</f>
        <v>221</v>
      </c>
      <c r="EQ132" s="200"/>
      <c r="ER132" s="200"/>
      <c r="ES132" s="200"/>
      <c r="ET132" s="200"/>
      <c r="EU132" s="200"/>
      <c r="EV132" s="200"/>
      <c r="EW132" s="200"/>
      <c r="EX132" s="200"/>
      <c r="EY132" s="200"/>
      <c r="EZ132" s="200"/>
      <c r="FA132" s="200"/>
      <c r="FB132" s="200"/>
      <c r="FC132" s="200"/>
      <c r="FD132" s="200"/>
      <c r="FE132" s="200"/>
      <c r="FF132" s="200"/>
      <c r="FG132" s="200"/>
      <c r="FH132" s="200"/>
      <c r="FI132" s="200"/>
      <c r="FJ132" s="200"/>
      <c r="FK132" s="200"/>
      <c r="FL132" s="200"/>
      <c r="FM132" s="200"/>
      <c r="FN132" s="200"/>
      <c r="FO132" s="200"/>
      <c r="FP132" s="200"/>
      <c r="FQ132" s="200"/>
      <c r="FR132" s="200"/>
      <c r="FS132" s="200"/>
      <c r="FT132" s="200"/>
      <c r="FU132" s="200"/>
      <c r="FV132" s="200"/>
      <c r="FW132" s="200"/>
      <c r="FX132" s="200"/>
      <c r="FY132" s="200"/>
      <c r="FZ132" s="200"/>
      <c r="GA132" s="200"/>
      <c r="GB132" s="200"/>
      <c r="GC132" s="200"/>
      <c r="GD132" s="200"/>
      <c r="GE132" s="200"/>
      <c r="GF132" s="200"/>
      <c r="GG132" s="200"/>
      <c r="GH132" s="200"/>
      <c r="GI132" s="200"/>
      <c r="GJ132" s="200"/>
      <c r="GK132" s="200"/>
      <c r="GL132" s="200"/>
      <c r="GM132" s="200"/>
      <c r="GN132" s="200"/>
      <c r="GO132" s="200"/>
      <c r="GP132" s="200"/>
      <c r="GQ132" s="200"/>
      <c r="GR132" s="200"/>
      <c r="GS132" s="200"/>
      <c r="GT132" s="200"/>
      <c r="GU132" s="200"/>
      <c r="GV132" s="200"/>
      <c r="GW132" s="200"/>
      <c r="GX132" s="200"/>
      <c r="GY132" s="200"/>
      <c r="GZ132" s="200"/>
      <c r="HA132" s="200"/>
      <c r="HB132" s="200"/>
      <c r="HC132" s="200"/>
      <c r="HD132" s="200"/>
      <c r="HE132" s="200"/>
      <c r="HF132" s="200"/>
      <c r="HG132" s="200"/>
      <c r="HH132" s="200"/>
      <c r="HI132" s="200"/>
      <c r="HJ132" s="200"/>
      <c r="HK132" s="200"/>
      <c r="HL132" s="200"/>
      <c r="HM132" s="200"/>
      <c r="HN132" s="200"/>
      <c r="HO132" s="200"/>
      <c r="HP132" s="200"/>
      <c r="HQ132" s="200"/>
      <c r="HR132" s="200"/>
      <c r="HS132" s="200"/>
      <c r="HT132" s="200"/>
      <c r="HU132" s="200"/>
      <c r="HV132" s="200"/>
      <c r="HW132" s="200"/>
      <c r="HX132" s="200"/>
      <c r="HY132" s="200"/>
      <c r="HZ132" s="200"/>
      <c r="IA132" s="200"/>
      <c r="IB132" s="200"/>
      <c r="IC132" s="200"/>
      <c r="ID132" s="200"/>
      <c r="IE132" s="200"/>
      <c r="IF132" s="200"/>
      <c r="IG132" s="200"/>
      <c r="IH132" s="200"/>
      <c r="II132" s="200"/>
      <c r="IJ132" s="200"/>
      <c r="IK132" s="200"/>
      <c r="IL132" s="200"/>
      <c r="IM132" s="200"/>
      <c r="IN132" s="200"/>
      <c r="IO132" s="200"/>
      <c r="IP132" s="200"/>
      <c r="IQ132" s="200"/>
      <c r="IR132" s="200"/>
      <c r="IS132" s="200"/>
      <c r="IT132" s="200"/>
      <c r="IU132" s="200"/>
      <c r="IV132" s="200"/>
      <c r="IW132" s="200"/>
      <c r="IX132" s="200"/>
      <c r="IY132" s="200"/>
      <c r="IZ132" s="200"/>
      <c r="JA132" s="200"/>
      <c r="JB132" s="200"/>
      <c r="JC132" s="200"/>
      <c r="JD132" s="200"/>
      <c r="JE132" s="200"/>
    </row>
    <row r="133" spans="1:265" s="80" customFormat="1" x14ac:dyDescent="0.25">
      <c r="A133" s="91">
        <v>25</v>
      </c>
      <c r="B133" s="92"/>
      <c r="C133" s="72"/>
      <c r="D133" s="34" t="s">
        <v>381</v>
      </c>
      <c r="E133" s="48">
        <v>13520</v>
      </c>
      <c r="F133" s="85">
        <v>1.88</v>
      </c>
      <c r="G133" s="85"/>
      <c r="H133" s="36">
        <v>1</v>
      </c>
      <c r="I133" s="75"/>
      <c r="J133" s="93"/>
      <c r="K133" s="93"/>
      <c r="L133" s="93"/>
      <c r="M133" s="108">
        <v>2.57</v>
      </c>
      <c r="N133" s="43">
        <f>SUM(N134:N136)</f>
        <v>0</v>
      </c>
      <c r="O133" s="43">
        <f t="shared" ref="O133:BZ133" si="313">SUM(O134:O136)</f>
        <v>0</v>
      </c>
      <c r="P133" s="43">
        <f t="shared" si="313"/>
        <v>0</v>
      </c>
      <c r="Q133" s="43">
        <f t="shared" si="313"/>
        <v>0</v>
      </c>
      <c r="R133" s="43">
        <f t="shared" si="313"/>
        <v>0</v>
      </c>
      <c r="S133" s="43">
        <f t="shared" si="313"/>
        <v>0</v>
      </c>
      <c r="T133" s="43">
        <f t="shared" si="313"/>
        <v>0</v>
      </c>
      <c r="U133" s="43">
        <f t="shared" si="313"/>
        <v>0</v>
      </c>
      <c r="V133" s="43">
        <f t="shared" si="313"/>
        <v>0</v>
      </c>
      <c r="W133" s="43">
        <f t="shared" si="313"/>
        <v>0</v>
      </c>
      <c r="X133" s="43">
        <f t="shared" si="313"/>
        <v>0</v>
      </c>
      <c r="Y133" s="43">
        <f t="shared" si="313"/>
        <v>0</v>
      </c>
      <c r="Z133" s="43">
        <f t="shared" si="313"/>
        <v>2</v>
      </c>
      <c r="AA133" s="43">
        <f t="shared" si="313"/>
        <v>163159.35999999999</v>
      </c>
      <c r="AB133" s="43">
        <f t="shared" si="313"/>
        <v>0</v>
      </c>
      <c r="AC133" s="43">
        <f t="shared" si="313"/>
        <v>0</v>
      </c>
      <c r="AD133" s="43">
        <f t="shared" si="313"/>
        <v>0</v>
      </c>
      <c r="AE133" s="43">
        <f t="shared" si="313"/>
        <v>0</v>
      </c>
      <c r="AF133" s="43">
        <f t="shared" si="313"/>
        <v>0</v>
      </c>
      <c r="AG133" s="43">
        <f t="shared" si="313"/>
        <v>0</v>
      </c>
      <c r="AH133" s="43">
        <f t="shared" si="313"/>
        <v>108</v>
      </c>
      <c r="AI133" s="43">
        <f t="shared" si="313"/>
        <v>8810605.4399999995</v>
      </c>
      <c r="AJ133" s="43">
        <f t="shared" si="313"/>
        <v>0</v>
      </c>
      <c r="AK133" s="43">
        <f t="shared" si="313"/>
        <v>0</v>
      </c>
      <c r="AL133" s="43">
        <f t="shared" si="313"/>
        <v>0</v>
      </c>
      <c r="AM133" s="43">
        <f t="shared" si="313"/>
        <v>0</v>
      </c>
      <c r="AN133" s="43">
        <f t="shared" si="313"/>
        <v>0</v>
      </c>
      <c r="AO133" s="43">
        <f t="shared" si="313"/>
        <v>0</v>
      </c>
      <c r="AP133" s="43">
        <f t="shared" si="313"/>
        <v>0</v>
      </c>
      <c r="AQ133" s="43">
        <f t="shared" si="313"/>
        <v>0</v>
      </c>
      <c r="AR133" s="43">
        <f t="shared" si="313"/>
        <v>0</v>
      </c>
      <c r="AS133" s="43">
        <f t="shared" si="313"/>
        <v>0</v>
      </c>
      <c r="AT133" s="43">
        <f t="shared" si="313"/>
        <v>0</v>
      </c>
      <c r="AU133" s="43">
        <f t="shared" si="313"/>
        <v>0</v>
      </c>
      <c r="AV133" s="43">
        <f t="shared" si="313"/>
        <v>30</v>
      </c>
      <c r="AW133" s="43">
        <f t="shared" si="313"/>
        <v>2447390.3999999994</v>
      </c>
      <c r="AX133" s="43">
        <f t="shared" si="313"/>
        <v>0</v>
      </c>
      <c r="AY133" s="43">
        <f t="shared" si="313"/>
        <v>0</v>
      </c>
      <c r="AZ133" s="43">
        <f t="shared" si="313"/>
        <v>0</v>
      </c>
      <c r="BA133" s="43">
        <f t="shared" si="313"/>
        <v>0</v>
      </c>
      <c r="BB133" s="43">
        <f t="shared" si="313"/>
        <v>0</v>
      </c>
      <c r="BC133" s="43">
        <f t="shared" si="313"/>
        <v>0</v>
      </c>
      <c r="BD133" s="43">
        <f t="shared" si="313"/>
        <v>0</v>
      </c>
      <c r="BE133" s="43">
        <f t="shared" si="313"/>
        <v>0</v>
      </c>
      <c r="BF133" s="43">
        <f t="shared" si="313"/>
        <v>0</v>
      </c>
      <c r="BG133" s="43">
        <f t="shared" si="313"/>
        <v>0</v>
      </c>
      <c r="BH133" s="43">
        <f t="shared" si="313"/>
        <v>0</v>
      </c>
      <c r="BI133" s="43">
        <f t="shared" si="313"/>
        <v>0</v>
      </c>
      <c r="BJ133" s="43">
        <f t="shared" si="313"/>
        <v>0</v>
      </c>
      <c r="BK133" s="43">
        <f t="shared" si="313"/>
        <v>0</v>
      </c>
      <c r="BL133" s="43">
        <f t="shared" si="313"/>
        <v>0</v>
      </c>
      <c r="BM133" s="43">
        <f t="shared" si="313"/>
        <v>0</v>
      </c>
      <c r="BN133" s="43">
        <f t="shared" si="313"/>
        <v>0</v>
      </c>
      <c r="BO133" s="43">
        <f t="shared" si="313"/>
        <v>0</v>
      </c>
      <c r="BP133" s="43">
        <f t="shared" si="313"/>
        <v>0</v>
      </c>
      <c r="BQ133" s="43">
        <f t="shared" si="313"/>
        <v>0</v>
      </c>
      <c r="BR133" s="43">
        <f t="shared" si="313"/>
        <v>0</v>
      </c>
      <c r="BS133" s="43">
        <f t="shared" si="313"/>
        <v>0</v>
      </c>
      <c r="BT133" s="43">
        <f t="shared" si="313"/>
        <v>0</v>
      </c>
      <c r="BU133" s="43">
        <f t="shared" si="313"/>
        <v>0</v>
      </c>
      <c r="BV133" s="43">
        <f t="shared" si="313"/>
        <v>0</v>
      </c>
      <c r="BW133" s="43">
        <f t="shared" si="313"/>
        <v>0</v>
      </c>
      <c r="BX133" s="43">
        <f t="shared" si="313"/>
        <v>0</v>
      </c>
      <c r="BY133" s="43">
        <f t="shared" si="313"/>
        <v>0</v>
      </c>
      <c r="BZ133" s="43">
        <f t="shared" si="313"/>
        <v>0</v>
      </c>
      <c r="CA133" s="43">
        <f t="shared" ref="CA133:EM133" si="314">SUM(CA134:CA136)</f>
        <v>0</v>
      </c>
      <c r="CB133" s="43">
        <f t="shared" si="314"/>
        <v>0</v>
      </c>
      <c r="CC133" s="43">
        <f t="shared" si="314"/>
        <v>0</v>
      </c>
      <c r="CD133" s="43">
        <f t="shared" si="314"/>
        <v>0</v>
      </c>
      <c r="CE133" s="43">
        <f t="shared" si="314"/>
        <v>0</v>
      </c>
      <c r="CF133" s="43">
        <f t="shared" si="314"/>
        <v>0</v>
      </c>
      <c r="CG133" s="43">
        <f t="shared" si="314"/>
        <v>0</v>
      </c>
      <c r="CH133" s="43">
        <f t="shared" si="314"/>
        <v>0</v>
      </c>
      <c r="CI133" s="43">
        <f t="shared" si="314"/>
        <v>0</v>
      </c>
      <c r="CJ133" s="43">
        <f t="shared" si="314"/>
        <v>0</v>
      </c>
      <c r="CK133" s="43">
        <f t="shared" si="314"/>
        <v>0</v>
      </c>
      <c r="CL133" s="43">
        <f t="shared" si="314"/>
        <v>0</v>
      </c>
      <c r="CM133" s="43">
        <f t="shared" si="314"/>
        <v>0</v>
      </c>
      <c r="CN133" s="43">
        <f t="shared" si="314"/>
        <v>0</v>
      </c>
      <c r="CO133" s="43">
        <f t="shared" si="314"/>
        <v>0</v>
      </c>
      <c r="CP133" s="43">
        <f t="shared" si="314"/>
        <v>0</v>
      </c>
      <c r="CQ133" s="43">
        <f t="shared" si="314"/>
        <v>0</v>
      </c>
      <c r="CR133" s="43">
        <f t="shared" si="314"/>
        <v>0</v>
      </c>
      <c r="CS133" s="43">
        <f t="shared" si="314"/>
        <v>0</v>
      </c>
      <c r="CT133" s="43">
        <f t="shared" si="314"/>
        <v>0</v>
      </c>
      <c r="CU133" s="43">
        <f t="shared" si="314"/>
        <v>0</v>
      </c>
      <c r="CV133" s="43">
        <f t="shared" si="314"/>
        <v>0</v>
      </c>
      <c r="CW133" s="43">
        <f t="shared" si="314"/>
        <v>0</v>
      </c>
      <c r="CX133" s="43">
        <f t="shared" si="314"/>
        <v>0</v>
      </c>
      <c r="CY133" s="43">
        <f t="shared" si="314"/>
        <v>0</v>
      </c>
      <c r="CZ133" s="43">
        <f t="shared" si="314"/>
        <v>0</v>
      </c>
      <c r="DA133" s="43">
        <f t="shared" si="314"/>
        <v>0</v>
      </c>
      <c r="DB133" s="43">
        <f t="shared" si="314"/>
        <v>0</v>
      </c>
      <c r="DC133" s="43">
        <f t="shared" si="314"/>
        <v>0</v>
      </c>
      <c r="DD133" s="43">
        <f t="shared" si="314"/>
        <v>2</v>
      </c>
      <c r="DE133" s="43">
        <f t="shared" si="314"/>
        <v>195791.23199999999</v>
      </c>
      <c r="DF133" s="43">
        <f t="shared" si="314"/>
        <v>0</v>
      </c>
      <c r="DG133" s="43">
        <f t="shared" si="314"/>
        <v>0</v>
      </c>
      <c r="DH133" s="43">
        <f t="shared" si="314"/>
        <v>0</v>
      </c>
      <c r="DI133" s="43">
        <f t="shared" si="314"/>
        <v>0</v>
      </c>
      <c r="DJ133" s="43">
        <f t="shared" si="314"/>
        <v>0</v>
      </c>
      <c r="DK133" s="43">
        <f t="shared" si="314"/>
        <v>0</v>
      </c>
      <c r="DL133" s="43">
        <f t="shared" si="314"/>
        <v>0</v>
      </c>
      <c r="DM133" s="43">
        <f t="shared" si="314"/>
        <v>0</v>
      </c>
      <c r="DN133" s="43">
        <f t="shared" si="314"/>
        <v>0</v>
      </c>
      <c r="DO133" s="43">
        <f t="shared" si="314"/>
        <v>0</v>
      </c>
      <c r="DP133" s="43">
        <f t="shared" si="314"/>
        <v>0</v>
      </c>
      <c r="DQ133" s="43">
        <f t="shared" si="314"/>
        <v>0</v>
      </c>
      <c r="DR133" s="43">
        <f t="shared" si="314"/>
        <v>0</v>
      </c>
      <c r="DS133" s="43">
        <f t="shared" si="314"/>
        <v>0</v>
      </c>
      <c r="DT133" s="43">
        <f t="shared" si="314"/>
        <v>0</v>
      </c>
      <c r="DU133" s="43">
        <f t="shared" si="314"/>
        <v>0</v>
      </c>
      <c r="DV133" s="43">
        <f t="shared" si="314"/>
        <v>0</v>
      </c>
      <c r="DW133" s="43">
        <f t="shared" si="314"/>
        <v>0</v>
      </c>
      <c r="DX133" s="43">
        <f t="shared" si="314"/>
        <v>0</v>
      </c>
      <c r="DY133" s="43">
        <f t="shared" si="314"/>
        <v>0</v>
      </c>
      <c r="DZ133" s="43">
        <f t="shared" si="314"/>
        <v>0</v>
      </c>
      <c r="EA133" s="43">
        <f t="shared" si="314"/>
        <v>0</v>
      </c>
      <c r="EB133" s="43">
        <f t="shared" si="314"/>
        <v>0</v>
      </c>
      <c r="EC133" s="43">
        <f t="shared" si="314"/>
        <v>0</v>
      </c>
      <c r="ED133" s="43">
        <f t="shared" si="314"/>
        <v>0</v>
      </c>
      <c r="EE133" s="43">
        <f t="shared" si="314"/>
        <v>0</v>
      </c>
      <c r="EF133" s="43">
        <f t="shared" si="314"/>
        <v>0</v>
      </c>
      <c r="EG133" s="43">
        <f t="shared" si="314"/>
        <v>0</v>
      </c>
      <c r="EH133" s="43">
        <f t="shared" si="314"/>
        <v>0</v>
      </c>
      <c r="EI133" s="43">
        <f t="shared" si="314"/>
        <v>0</v>
      </c>
      <c r="EJ133" s="43"/>
      <c r="EK133" s="43"/>
      <c r="EL133" s="43">
        <f t="shared" si="314"/>
        <v>142</v>
      </c>
      <c r="EM133" s="43">
        <f t="shared" si="314"/>
        <v>11616946.432</v>
      </c>
      <c r="EN133" s="42">
        <f>EM133/EL133</f>
        <v>81809.481915492957</v>
      </c>
      <c r="EQ133" s="200"/>
      <c r="ER133" s="200"/>
      <c r="ES133" s="200"/>
      <c r="ET133" s="200"/>
      <c r="EU133" s="200"/>
      <c r="EV133" s="200"/>
      <c r="EW133" s="200"/>
      <c r="EX133" s="200"/>
      <c r="EY133" s="200"/>
      <c r="EZ133" s="200"/>
      <c r="FA133" s="200"/>
      <c r="FB133" s="200"/>
      <c r="FC133" s="200"/>
      <c r="FD133" s="200"/>
      <c r="FE133" s="200"/>
      <c r="FF133" s="200"/>
      <c r="FG133" s="200"/>
      <c r="FH133" s="200"/>
      <c r="FI133" s="200"/>
      <c r="FJ133" s="200"/>
      <c r="FK133" s="200"/>
      <c r="FL133" s="200"/>
      <c r="FM133" s="200"/>
      <c r="FN133" s="200"/>
      <c r="FO133" s="200"/>
      <c r="FP133" s="200"/>
      <c r="FQ133" s="200"/>
      <c r="FR133" s="200"/>
      <c r="FS133" s="200"/>
      <c r="FT133" s="200"/>
      <c r="FU133" s="200"/>
      <c r="FV133" s="200"/>
      <c r="FW133" s="200"/>
      <c r="FX133" s="200"/>
      <c r="FY133" s="200"/>
      <c r="FZ133" s="200"/>
      <c r="GA133" s="200"/>
      <c r="GB133" s="200"/>
      <c r="GC133" s="200"/>
      <c r="GD133" s="200"/>
      <c r="GE133" s="200"/>
      <c r="GF133" s="200"/>
      <c r="GG133" s="200"/>
      <c r="GH133" s="200"/>
      <c r="GI133" s="200"/>
      <c r="GJ133" s="200"/>
      <c r="GK133" s="200"/>
      <c r="GL133" s="200"/>
      <c r="GM133" s="200"/>
      <c r="GN133" s="200"/>
      <c r="GO133" s="200"/>
      <c r="GP133" s="200"/>
      <c r="GQ133" s="200"/>
      <c r="GR133" s="200"/>
      <c r="GS133" s="200"/>
      <c r="GT133" s="200"/>
      <c r="GU133" s="200"/>
      <c r="GV133" s="200"/>
      <c r="GW133" s="200"/>
      <c r="GX133" s="200"/>
      <c r="GY133" s="200"/>
      <c r="GZ133" s="200"/>
      <c r="HA133" s="200"/>
      <c r="HB133" s="200"/>
      <c r="HC133" s="200"/>
      <c r="HD133" s="200"/>
      <c r="HE133" s="200"/>
      <c r="HF133" s="200"/>
      <c r="HG133" s="200"/>
      <c r="HH133" s="200"/>
      <c r="HI133" s="200"/>
      <c r="HJ133" s="200"/>
      <c r="HK133" s="200"/>
      <c r="HL133" s="200"/>
      <c r="HM133" s="200"/>
      <c r="HN133" s="200"/>
      <c r="HO133" s="200"/>
      <c r="HP133" s="200"/>
      <c r="HQ133" s="200"/>
      <c r="HR133" s="200"/>
      <c r="HS133" s="200"/>
      <c r="HT133" s="200"/>
      <c r="HU133" s="200"/>
      <c r="HV133" s="200"/>
      <c r="HW133" s="200"/>
      <c r="HX133" s="200"/>
      <c r="HY133" s="200"/>
      <c r="HZ133" s="200"/>
      <c r="IA133" s="200"/>
      <c r="IB133" s="200"/>
      <c r="IC133" s="200"/>
      <c r="ID133" s="200"/>
      <c r="IE133" s="200"/>
      <c r="IF133" s="200"/>
      <c r="IG133" s="200"/>
      <c r="IH133" s="200"/>
      <c r="II133" s="200"/>
      <c r="IJ133" s="200"/>
      <c r="IK133" s="200"/>
      <c r="IL133" s="200"/>
      <c r="IM133" s="200"/>
      <c r="IN133" s="200"/>
      <c r="IO133" s="200"/>
      <c r="IP133" s="200"/>
      <c r="IQ133" s="200"/>
      <c r="IR133" s="200"/>
      <c r="IS133" s="200"/>
      <c r="IT133" s="200"/>
      <c r="IU133" s="200"/>
      <c r="IV133" s="200"/>
      <c r="IW133" s="200"/>
      <c r="IX133" s="200"/>
      <c r="IY133" s="200"/>
      <c r="IZ133" s="200"/>
      <c r="JA133" s="200"/>
      <c r="JB133" s="200"/>
      <c r="JC133" s="200"/>
      <c r="JD133" s="200"/>
      <c r="JE133" s="200"/>
    </row>
    <row r="134" spans="1:265" ht="30" x14ac:dyDescent="0.25">
      <c r="A134" s="44"/>
      <c r="B134" s="45">
        <v>95</v>
      </c>
      <c r="C134" s="46" t="s">
        <v>382</v>
      </c>
      <c r="D134" s="67" t="s">
        <v>383</v>
      </c>
      <c r="E134" s="48">
        <v>13520</v>
      </c>
      <c r="F134" s="49">
        <v>1.84</v>
      </c>
      <c r="G134" s="49"/>
      <c r="H134" s="50">
        <v>1</v>
      </c>
      <c r="I134" s="51"/>
      <c r="J134" s="48">
        <v>1.4</v>
      </c>
      <c r="K134" s="48">
        <v>1.68</v>
      </c>
      <c r="L134" s="48">
        <v>2.23</v>
      </c>
      <c r="M134" s="52">
        <v>2.57</v>
      </c>
      <c r="N134" s="53"/>
      <c r="O134" s="54">
        <f>N134*E134*F134*H134*J134*$O$8</f>
        <v>0</v>
      </c>
      <c r="P134" s="55"/>
      <c r="Q134" s="54">
        <f>P134*E134*F134*H134*J134*$Q$8</f>
        <v>0</v>
      </c>
      <c r="R134" s="53"/>
      <c r="S134" s="54">
        <f>R134*E134*F134*H134*J134*$S$8</f>
        <v>0</v>
      </c>
      <c r="T134" s="53"/>
      <c r="U134" s="54">
        <f>SUM(T134*E134*F134*H134*J134*$U$8)</f>
        <v>0</v>
      </c>
      <c r="V134" s="53"/>
      <c r="W134" s="53">
        <f>SUM(V134*E134*F134*H134*J134*$W$8)</f>
        <v>0</v>
      </c>
      <c r="X134" s="53"/>
      <c r="Y134" s="54">
        <f>SUM(X134*E134*F134*H134*J134*$Y$8)</f>
        <v>0</v>
      </c>
      <c r="Z134" s="53"/>
      <c r="AA134" s="54">
        <f>SUM(Z134*E134*F134*H134*J134*$AA$8)</f>
        <v>0</v>
      </c>
      <c r="AB134" s="53"/>
      <c r="AC134" s="54">
        <f>SUM(AB134*E134*F134*H134*J134*$AC$8)</f>
        <v>0</v>
      </c>
      <c r="AD134" s="53"/>
      <c r="AE134" s="54">
        <f>SUM(AD134*E134*F134*H134*K134*$AE$8)</f>
        <v>0</v>
      </c>
      <c r="AF134" s="53"/>
      <c r="AG134" s="54">
        <f>SUM(AF134*E134*F134*H134*K134*$AG$8)</f>
        <v>0</v>
      </c>
      <c r="AH134" s="53"/>
      <c r="AI134" s="54">
        <f>SUM(AH134*E134*F134*H134*J134*$AI$8)</f>
        <v>0</v>
      </c>
      <c r="AJ134" s="53"/>
      <c r="AK134" s="53">
        <f>SUM(AJ134*E134*F134*H134*J134*$AK$8)</f>
        <v>0</v>
      </c>
      <c r="AL134" s="53"/>
      <c r="AM134" s="54">
        <f>SUM(AL134*E134*F134*H134*J134*$AM$8)</f>
        <v>0</v>
      </c>
      <c r="AN134" s="53"/>
      <c r="AO134" s="54">
        <f>SUM(AN134*E134*F134*H134*J134*$AO$8)</f>
        <v>0</v>
      </c>
      <c r="AP134" s="53"/>
      <c r="AQ134" s="54">
        <f>SUM(E134*F134*H134*J134*AP134*$AQ$8)</f>
        <v>0</v>
      </c>
      <c r="AR134" s="53"/>
      <c r="AS134" s="54">
        <f>SUM(AR134*E134*F134*H134*J134*$AS$8)</f>
        <v>0</v>
      </c>
      <c r="AT134" s="53"/>
      <c r="AU134" s="54">
        <f>SUM(AT134*E134*F134*H134*J134*$AU$8)</f>
        <v>0</v>
      </c>
      <c r="AV134" s="53"/>
      <c r="AW134" s="54">
        <f>SUM(AV134*E134*F134*H134*J134*$AW$8)</f>
        <v>0</v>
      </c>
      <c r="AX134" s="53"/>
      <c r="AY134" s="54">
        <f>SUM(AX134*E134*F134*H134*J134*$AY$8)</f>
        <v>0</v>
      </c>
      <c r="AZ134" s="53"/>
      <c r="BA134" s="54">
        <f>SUM(AZ134*E134*F134*H134*J134*$BA$8)</f>
        <v>0</v>
      </c>
      <c r="BB134" s="53"/>
      <c r="BC134" s="54">
        <f>SUM(BB134*E134*F134*H134*J134*$BC$8)</f>
        <v>0</v>
      </c>
      <c r="BD134" s="53"/>
      <c r="BE134" s="54">
        <f>SUM(BD134*E134*F134*H134*J134*$BE$8)</f>
        <v>0</v>
      </c>
      <c r="BF134" s="53"/>
      <c r="BG134" s="54">
        <f>BF134*E134*F134*H134*J134*$BG$8</f>
        <v>0</v>
      </c>
      <c r="BH134" s="53"/>
      <c r="BI134" s="54">
        <f>BH134*E134*F134*H134*J134*$BI$8</f>
        <v>0</v>
      </c>
      <c r="BJ134" s="53"/>
      <c r="BK134" s="54">
        <f>BJ134*E134*F134*H134*J134*$BK$8</f>
        <v>0</v>
      </c>
      <c r="BL134" s="53"/>
      <c r="BM134" s="54">
        <f>SUM(BL134*E134*F134*H134*J134*$BM$8)</f>
        <v>0</v>
      </c>
      <c r="BN134" s="53"/>
      <c r="BO134" s="54">
        <f>SUM(BN134*E134*F134*H134*J134*$BO$8)</f>
        <v>0</v>
      </c>
      <c r="BP134" s="53"/>
      <c r="BQ134" s="54">
        <f>SUM(BP134*E134*F134*H134*J134*$BQ$8)</f>
        <v>0</v>
      </c>
      <c r="BR134" s="53"/>
      <c r="BS134" s="54">
        <f>SUM(BR134*E134*F134*H134*J134*$BS$8)</f>
        <v>0</v>
      </c>
      <c r="BT134" s="53"/>
      <c r="BU134" s="54">
        <f>SUM(BT134*E134*F134*H134*J134*$BU$8)</f>
        <v>0</v>
      </c>
      <c r="BV134" s="53"/>
      <c r="BW134" s="54">
        <f>BV134*E134*F134*H134*J134*$BW$8</f>
        <v>0</v>
      </c>
      <c r="BX134" s="53"/>
      <c r="BY134" s="54">
        <f>SUM(BX134*E134*F134*H134*J134*$BY$8)</f>
        <v>0</v>
      </c>
      <c r="BZ134" s="53"/>
      <c r="CA134" s="54">
        <f>SUM(BZ134*E134*F134*H134*J134*$CA$8)</f>
        <v>0</v>
      </c>
      <c r="CB134" s="53"/>
      <c r="CC134" s="54">
        <f>SUM(CB134*E134*F134*H134*J134*$CC$8)</f>
        <v>0</v>
      </c>
      <c r="CD134" s="53"/>
      <c r="CE134" s="54">
        <f>SUM(CD134*E134*F134*H134*J134*$CE$8)</f>
        <v>0</v>
      </c>
      <c r="CF134" s="53"/>
      <c r="CG134" s="54">
        <f>CF134*E134*F134*H134*J134*$CG$8</f>
        <v>0</v>
      </c>
      <c r="CH134" s="53"/>
      <c r="CI134" s="54">
        <f>SUM(CH134*E134*F134*H134*J134*$CI$8)</f>
        <v>0</v>
      </c>
      <c r="CJ134" s="53"/>
      <c r="CK134" s="54">
        <f>SUM(CJ134*E134*F134*H134*K134*$CK$8)</f>
        <v>0</v>
      </c>
      <c r="CL134" s="53"/>
      <c r="CM134" s="54">
        <f>SUM(CL134*E134*F134*H134*K134*$CM$8)</f>
        <v>0</v>
      </c>
      <c r="CN134" s="53"/>
      <c r="CO134" s="54">
        <f>SUM(CN134*E134*F134*H134*K134*$CO$8)</f>
        <v>0</v>
      </c>
      <c r="CP134" s="53"/>
      <c r="CQ134" s="54">
        <f>SUM(CP134*E134*F134*H134*K134*$CQ$8)</f>
        <v>0</v>
      </c>
      <c r="CR134" s="53"/>
      <c r="CS134" s="54">
        <f>SUM(CR134*E134*F134*H134*K134*$CS$8)</f>
        <v>0</v>
      </c>
      <c r="CT134" s="53"/>
      <c r="CU134" s="54">
        <f>SUM(CT134*E134*F134*H134*K134*$CU$8)</f>
        <v>0</v>
      </c>
      <c r="CV134" s="53"/>
      <c r="CW134" s="54">
        <f>SUM(CV134*E134*F134*H134*K134*$CW$8)</f>
        <v>0</v>
      </c>
      <c r="CX134" s="53"/>
      <c r="CY134" s="54">
        <f>SUM(CX134*E134*F134*H134*K134*$CY$8)</f>
        <v>0</v>
      </c>
      <c r="CZ134" s="53"/>
      <c r="DA134" s="54">
        <f>SUM(CZ134*E134*F134*H134*K134*$DA$8)</f>
        <v>0</v>
      </c>
      <c r="DB134" s="53"/>
      <c r="DC134" s="54">
        <f>SUM(DB134*E134*F134*H134*K134*$DC$8)</f>
        <v>0</v>
      </c>
      <c r="DD134" s="53"/>
      <c r="DE134" s="54">
        <f>SUM(DD134*E134*F134*H134*K134*$DE$8)</f>
        <v>0</v>
      </c>
      <c r="DF134" s="53"/>
      <c r="DG134" s="54">
        <f>SUM(DF134*E134*F134*H134*K134*$DG$8)</f>
        <v>0</v>
      </c>
      <c r="DH134" s="53"/>
      <c r="DI134" s="54">
        <f>SUM(DH134*E134*F134*H134*K134*$DI$8)</f>
        <v>0</v>
      </c>
      <c r="DJ134" s="53"/>
      <c r="DK134" s="54">
        <f>SUM(DJ134*E134*F134*H134*K134*$DK$8)</f>
        <v>0</v>
      </c>
      <c r="DL134" s="53"/>
      <c r="DM134" s="54">
        <f>SUM(DL134*E134*F134*H134*K134*$DM$8)</f>
        <v>0</v>
      </c>
      <c r="DN134" s="53"/>
      <c r="DO134" s="54">
        <f>DN134*E134*F134*H134*K134*$DO$8</f>
        <v>0</v>
      </c>
      <c r="DP134" s="53"/>
      <c r="DQ134" s="54">
        <f>SUM(DP134*E134*F134*H134*K134*$DQ$8)</f>
        <v>0</v>
      </c>
      <c r="DR134" s="53"/>
      <c r="DS134" s="54">
        <f>SUM(DR134*E134*F134*H134*K134*$DS$8)</f>
        <v>0</v>
      </c>
      <c r="DT134" s="53"/>
      <c r="DU134" s="54">
        <f>SUM(DT134*E134*F134*H134*L134*$DU$8)</f>
        <v>0</v>
      </c>
      <c r="DV134" s="57"/>
      <c r="DW134" s="54">
        <f>SUM(DV134*E134*F134*H134*M134*$DW$8)</f>
        <v>0</v>
      </c>
      <c r="DX134" s="53"/>
      <c r="DY134" s="54">
        <f>SUM(DX134*E134*F134*H134*J134*$DY$8)</f>
        <v>0</v>
      </c>
      <c r="DZ134" s="53"/>
      <c r="EA134" s="59">
        <f>SUM(DZ134*E134*F134*H134*J134*$EA$8)</f>
        <v>0</v>
      </c>
      <c r="EB134" s="53"/>
      <c r="EC134" s="54">
        <f>SUM(EB134*E134*F134*H134*J134*$EC$8)</f>
        <v>0</v>
      </c>
      <c r="ED134" s="53"/>
      <c r="EE134" s="54">
        <f>SUM(ED134*E134*F134*H134*J134*$EE$8)</f>
        <v>0</v>
      </c>
      <c r="EF134" s="53"/>
      <c r="EG134" s="54">
        <f>EF134*E134*F134*H134*J134*$EG$8</f>
        <v>0</v>
      </c>
      <c r="EH134" s="53"/>
      <c r="EI134" s="54">
        <f>EH134*E134*F134*H134*J134*$EI$8</f>
        <v>0</v>
      </c>
      <c r="EJ134" s="53"/>
      <c r="EK134" s="54"/>
      <c r="EL134" s="60">
        <f t="shared" ref="EL134:EM136" si="315">SUM(N134,X134,P134,R134,Z134,T134,V134,AB134,AD134,AF134,AH134,AJ134,AP134,AR134,AT134,AN134,CJ134,CP134,CT134,BX134,BZ134,CZ134,DB134,DD134,DF134,DH134,DJ134,DL134,AV134,AL134,AX134,AZ134,BB134,BD134,BF134,BH134,BJ134,BL134,BN134,BP134,BR134,EB134,ED134,DX134,DZ134,BT134,BV134,CR134,CL134,CN134,CV134,CX134,CB134,CD134,CF134,CH134,DN134,DP134,DR134,DT134,DV134,EF134,EH134,EJ134)</f>
        <v>0</v>
      </c>
      <c r="EM134" s="60">
        <f t="shared" si="315"/>
        <v>0</v>
      </c>
      <c r="EN134" s="1">
        <f>EL134*H134</f>
        <v>0</v>
      </c>
    </row>
    <row r="135" spans="1:265" x14ac:dyDescent="0.25">
      <c r="A135" s="44"/>
      <c r="B135" s="45">
        <v>96</v>
      </c>
      <c r="C135" s="46" t="s">
        <v>384</v>
      </c>
      <c r="D135" s="47" t="s">
        <v>385</v>
      </c>
      <c r="E135" s="48">
        <v>13520</v>
      </c>
      <c r="F135" s="49">
        <v>2.1800000000000002</v>
      </c>
      <c r="G135" s="49"/>
      <c r="H135" s="50">
        <v>1</v>
      </c>
      <c r="I135" s="51"/>
      <c r="J135" s="48">
        <v>1.4</v>
      </c>
      <c r="K135" s="48">
        <v>1.68</v>
      </c>
      <c r="L135" s="48">
        <v>2.23</v>
      </c>
      <c r="M135" s="52">
        <v>2.57</v>
      </c>
      <c r="N135" s="53"/>
      <c r="O135" s="54">
        <f>N135*E135*F135*H135*J135*$O$8</f>
        <v>0</v>
      </c>
      <c r="P135" s="55"/>
      <c r="Q135" s="54">
        <f>P135*E135*F135*H135*J135*$Q$8</f>
        <v>0</v>
      </c>
      <c r="R135" s="53"/>
      <c r="S135" s="54">
        <f>R135*E135*F135*H135*J135*$S$8</f>
        <v>0</v>
      </c>
      <c r="T135" s="53"/>
      <c r="U135" s="54">
        <f>SUM(T135*E135*F135*H135*J135*$U$8)</f>
        <v>0</v>
      </c>
      <c r="V135" s="53"/>
      <c r="W135" s="53">
        <f>SUM(V135*E135*F135*H135*J135*$W$8)</f>
        <v>0</v>
      </c>
      <c r="X135" s="53"/>
      <c r="Y135" s="54">
        <f>SUM(X135*E135*F135*H135*J135*$Y$8)</f>
        <v>0</v>
      </c>
      <c r="Z135" s="53"/>
      <c r="AA135" s="54">
        <f>SUM(Z135*E135*F135*H135*J135*$AA$8)</f>
        <v>0</v>
      </c>
      <c r="AB135" s="53"/>
      <c r="AC135" s="54">
        <f>SUM(AB135*E135*F135*H135*J135*$AC$8)</f>
        <v>0</v>
      </c>
      <c r="AD135" s="53"/>
      <c r="AE135" s="54">
        <f>SUM(AD135*E135*F135*H135*K135*$AE$8)</f>
        <v>0</v>
      </c>
      <c r="AF135" s="53"/>
      <c r="AG135" s="54">
        <f>SUM(AF135*E135*F135*H135*K135*$AG$8)</f>
        <v>0</v>
      </c>
      <c r="AH135" s="53"/>
      <c r="AI135" s="54">
        <f>SUM(AH135*E135*F135*H135*J135*$AI$8)</f>
        <v>0</v>
      </c>
      <c r="AJ135" s="53"/>
      <c r="AK135" s="53">
        <f>SUM(AJ135*E135*F135*H135*J135*$AK$8)</f>
        <v>0</v>
      </c>
      <c r="AL135" s="53"/>
      <c r="AM135" s="54">
        <f>SUM(AL135*E135*F135*H135*J135*$AM$8)</f>
        <v>0</v>
      </c>
      <c r="AN135" s="53"/>
      <c r="AO135" s="54">
        <f>SUM(AN135*E135*F135*H135*J135*$AO$8)</f>
        <v>0</v>
      </c>
      <c r="AP135" s="53"/>
      <c r="AQ135" s="54">
        <f>SUM(E135*F135*H135*J135*AP135*$AQ$8)</f>
        <v>0</v>
      </c>
      <c r="AR135" s="53"/>
      <c r="AS135" s="54">
        <f>SUM(AR135*E135*F135*H135*J135*$AS$8)</f>
        <v>0</v>
      </c>
      <c r="AT135" s="53"/>
      <c r="AU135" s="54">
        <f>SUM(AT135*E135*F135*H135*J135*$AU$8)</f>
        <v>0</v>
      </c>
      <c r="AV135" s="53"/>
      <c r="AW135" s="54">
        <f>SUM(AV135*E135*F135*H135*J135*$AW$8)</f>
        <v>0</v>
      </c>
      <c r="AX135" s="53"/>
      <c r="AY135" s="54">
        <f>SUM(AX135*E135*F135*H135*J135*$AY$8)</f>
        <v>0</v>
      </c>
      <c r="AZ135" s="53"/>
      <c r="BA135" s="54">
        <f>SUM(AZ135*E135*F135*H135*J135*$BA$8)</f>
        <v>0</v>
      </c>
      <c r="BB135" s="53"/>
      <c r="BC135" s="54">
        <f>SUM(BB135*E135*F135*H135*J135*$BC$8)</f>
        <v>0</v>
      </c>
      <c r="BD135" s="53"/>
      <c r="BE135" s="54">
        <f>SUM(BD135*E135*F135*H135*J135*$BE$8)</f>
        <v>0</v>
      </c>
      <c r="BF135" s="53"/>
      <c r="BG135" s="54">
        <f>BF135*E135*F135*H135*J135*$BG$8</f>
        <v>0</v>
      </c>
      <c r="BH135" s="53"/>
      <c r="BI135" s="54">
        <f>BH135*E135*F135*H135*J135*$BI$8</f>
        <v>0</v>
      </c>
      <c r="BJ135" s="53"/>
      <c r="BK135" s="54">
        <f>BJ135*E135*F135*H135*J135*$BK$8</f>
        <v>0</v>
      </c>
      <c r="BL135" s="53"/>
      <c r="BM135" s="54">
        <f>SUM(BL135*E135*F135*H135*J135*$BM$8)</f>
        <v>0</v>
      </c>
      <c r="BN135" s="53"/>
      <c r="BO135" s="54">
        <f>SUM(BN135*E135*F135*H135*J135*$BO$8)</f>
        <v>0</v>
      </c>
      <c r="BP135" s="53"/>
      <c r="BQ135" s="54">
        <f>SUM(BP135*E135*F135*H135*J135*$BQ$8)</f>
        <v>0</v>
      </c>
      <c r="BR135" s="53"/>
      <c r="BS135" s="54">
        <f>SUM(BR135*E135*F135*H135*J135*$BS$8)</f>
        <v>0</v>
      </c>
      <c r="BT135" s="53"/>
      <c r="BU135" s="54">
        <f>SUM(BT135*E135*F135*H135*J135*$BU$8)</f>
        <v>0</v>
      </c>
      <c r="BV135" s="53"/>
      <c r="BW135" s="54">
        <f>BV135*E135*F135*H135*J135*$BW$8</f>
        <v>0</v>
      </c>
      <c r="BX135" s="53"/>
      <c r="BY135" s="54">
        <f>SUM(BX135*E135*F135*H135*J135*$BY$8)</f>
        <v>0</v>
      </c>
      <c r="BZ135" s="53"/>
      <c r="CA135" s="54">
        <f>SUM(BZ135*E135*F135*H135*J135*$CA$8)</f>
        <v>0</v>
      </c>
      <c r="CB135" s="53"/>
      <c r="CC135" s="54">
        <f>SUM(CB135*E135*F135*H135*J135*$CC$8)</f>
        <v>0</v>
      </c>
      <c r="CD135" s="53"/>
      <c r="CE135" s="54">
        <f>SUM(CD135*E135*F135*H135*J135*$CE$8)</f>
        <v>0</v>
      </c>
      <c r="CF135" s="53"/>
      <c r="CG135" s="54">
        <f>CF135*E135*F135*H135*J135*$CG$8</f>
        <v>0</v>
      </c>
      <c r="CH135" s="68"/>
      <c r="CI135" s="54">
        <f>SUM(CH135*E135*F135*H135*J135*$CI$8)</f>
        <v>0</v>
      </c>
      <c r="CJ135" s="53"/>
      <c r="CK135" s="54">
        <f>SUM(CJ135*E135*F135*H135*K135*$CK$8)</f>
        <v>0</v>
      </c>
      <c r="CL135" s="53"/>
      <c r="CM135" s="54">
        <f>SUM(CL135*E135*F135*H135*K135*$CM$8)</f>
        <v>0</v>
      </c>
      <c r="CN135" s="53"/>
      <c r="CO135" s="54">
        <f>SUM(CN135*E135*F135*H135*K135*$CO$8)</f>
        <v>0</v>
      </c>
      <c r="CP135" s="53"/>
      <c r="CQ135" s="54">
        <f>SUM(CP135*E135*F135*H135*K135*$CQ$8)</f>
        <v>0</v>
      </c>
      <c r="CR135" s="53"/>
      <c r="CS135" s="54">
        <f>SUM(CR135*E135*F135*H135*K135*$CS$8)</f>
        <v>0</v>
      </c>
      <c r="CT135" s="53"/>
      <c r="CU135" s="54">
        <f>SUM(CT135*E135*F135*H135*K135*$CU$8)</f>
        <v>0</v>
      </c>
      <c r="CV135" s="53"/>
      <c r="CW135" s="54">
        <f>SUM(CV135*E135*F135*H135*K135*$CW$8)</f>
        <v>0</v>
      </c>
      <c r="CX135" s="53"/>
      <c r="CY135" s="54">
        <f>SUM(CX135*E135*F135*H135*K135*$CY$8)</f>
        <v>0</v>
      </c>
      <c r="CZ135" s="53"/>
      <c r="DA135" s="54">
        <f>SUM(CZ135*E135*F135*H135*K135*$DA$8)</f>
        <v>0</v>
      </c>
      <c r="DB135" s="53"/>
      <c r="DC135" s="54">
        <f>SUM(DB135*E135*F135*H135*K135*$DC$8)</f>
        <v>0</v>
      </c>
      <c r="DD135" s="53"/>
      <c r="DE135" s="54">
        <f>SUM(DD135*E135*F135*H135*K135*$DE$8)</f>
        <v>0</v>
      </c>
      <c r="DF135" s="53"/>
      <c r="DG135" s="54">
        <f>SUM(DF135*E135*F135*H135*K135*$DG$8)</f>
        <v>0</v>
      </c>
      <c r="DH135" s="53"/>
      <c r="DI135" s="54">
        <f>SUM(DH135*E135*F135*H135*K135*$DI$8)</f>
        <v>0</v>
      </c>
      <c r="DJ135" s="53"/>
      <c r="DK135" s="54">
        <f>SUM(DJ135*E135*F135*H135*K135*$DK$8)</f>
        <v>0</v>
      </c>
      <c r="DL135" s="53"/>
      <c r="DM135" s="54">
        <f>SUM(DL135*E135*F135*H135*K135*$DM$8)</f>
        <v>0</v>
      </c>
      <c r="DN135" s="53"/>
      <c r="DO135" s="54">
        <f>DN135*E135*F135*H135*K135*$DO$8</f>
        <v>0</v>
      </c>
      <c r="DP135" s="53"/>
      <c r="DQ135" s="54">
        <f>SUM(DP135*E135*F135*H135*K135*$DQ$8)</f>
        <v>0</v>
      </c>
      <c r="DR135" s="53"/>
      <c r="DS135" s="54">
        <f>SUM(DR135*E135*F135*H135*K135*$DS$8)</f>
        <v>0</v>
      </c>
      <c r="DT135" s="53"/>
      <c r="DU135" s="54">
        <f>SUM(DT135*E135*F135*H135*L135*$DU$8)</f>
        <v>0</v>
      </c>
      <c r="DV135" s="57"/>
      <c r="DW135" s="54">
        <f>SUM(DV135*E135*F135*H135*M135*$DW$8)</f>
        <v>0</v>
      </c>
      <c r="DX135" s="53"/>
      <c r="DY135" s="54">
        <f>SUM(DX135*E135*F135*H135*J135*$DY$8)</f>
        <v>0</v>
      </c>
      <c r="DZ135" s="53"/>
      <c r="EA135" s="59">
        <f>SUM(DZ135*E135*F135*H135*J135*$EA$8)</f>
        <v>0</v>
      </c>
      <c r="EB135" s="53"/>
      <c r="EC135" s="54">
        <f>SUM(EB135*E135*F135*H135*J135*$EC$8)</f>
        <v>0</v>
      </c>
      <c r="ED135" s="53"/>
      <c r="EE135" s="54">
        <f>SUM(ED135*E135*F135*H135*J135*$EE$8)</f>
        <v>0</v>
      </c>
      <c r="EF135" s="53"/>
      <c r="EG135" s="54">
        <f>EF135*E135*F135*H135*J135*$EG$8</f>
        <v>0</v>
      </c>
      <c r="EH135" s="53"/>
      <c r="EI135" s="54">
        <f>EH135*E135*F135*H135*J135*$EI$8</f>
        <v>0</v>
      </c>
      <c r="EJ135" s="53"/>
      <c r="EK135" s="54"/>
      <c r="EL135" s="60">
        <f t="shared" si="315"/>
        <v>0</v>
      </c>
      <c r="EM135" s="60">
        <f t="shared" si="315"/>
        <v>0</v>
      </c>
      <c r="EN135" s="1">
        <f>EL135*H135</f>
        <v>0</v>
      </c>
    </row>
    <row r="136" spans="1:265" x14ac:dyDescent="0.25">
      <c r="A136" s="44"/>
      <c r="B136" s="45">
        <v>97</v>
      </c>
      <c r="C136" s="46" t="s">
        <v>386</v>
      </c>
      <c r="D136" s="47" t="s">
        <v>387</v>
      </c>
      <c r="E136" s="48">
        <v>13520</v>
      </c>
      <c r="F136" s="49">
        <v>4.3099999999999996</v>
      </c>
      <c r="G136" s="49"/>
      <c r="H136" s="50">
        <v>1</v>
      </c>
      <c r="I136" s="51"/>
      <c r="J136" s="48">
        <v>1.4</v>
      </c>
      <c r="K136" s="48">
        <v>1.68</v>
      </c>
      <c r="L136" s="48">
        <v>2.23</v>
      </c>
      <c r="M136" s="52">
        <v>2.57</v>
      </c>
      <c r="N136" s="53"/>
      <c r="O136" s="54">
        <f>N136*E136*F136*H136*J136*$O$8</f>
        <v>0</v>
      </c>
      <c r="P136" s="55"/>
      <c r="Q136" s="54">
        <f>P136*E136*F136*H136*J136*$Q$8</f>
        <v>0</v>
      </c>
      <c r="R136" s="53"/>
      <c r="S136" s="54">
        <f>R136*E136*F136*H136*J136*$S$8</f>
        <v>0</v>
      </c>
      <c r="T136" s="53"/>
      <c r="U136" s="54">
        <f>SUM(T136*E136*F136*H136*J136*$U$8)</f>
        <v>0</v>
      </c>
      <c r="V136" s="53"/>
      <c r="W136" s="53">
        <f>SUM(V136*E136*F136*H136*J136*$W$8)</f>
        <v>0</v>
      </c>
      <c r="X136" s="53"/>
      <c r="Y136" s="54">
        <f>SUM(X136*E136*F136*H136*J136*$Y$8)</f>
        <v>0</v>
      </c>
      <c r="Z136" s="53">
        <v>2</v>
      </c>
      <c r="AA136" s="54">
        <f>SUM(Z136*E136*F136*H136*J136*$AA$8)</f>
        <v>163159.35999999999</v>
      </c>
      <c r="AB136" s="53"/>
      <c r="AC136" s="54">
        <f>SUM(AB136*E136*F136*H136*J136*$AC$8)</f>
        <v>0</v>
      </c>
      <c r="AD136" s="53"/>
      <c r="AE136" s="54">
        <f>SUM(AD136*E136*F136*H136*K136*$AE$8)</f>
        <v>0</v>
      </c>
      <c r="AF136" s="53"/>
      <c r="AG136" s="54">
        <f>SUM(AF136*E136*F136*H136*K136*$AG$8)</f>
        <v>0</v>
      </c>
      <c r="AH136" s="53">
        <v>108</v>
      </c>
      <c r="AI136" s="54">
        <f>SUM(AH136*E136*F136*H136*J136*$AI$8)</f>
        <v>8810605.4399999995</v>
      </c>
      <c r="AJ136" s="53"/>
      <c r="AK136" s="53">
        <f>SUM(AJ136*E136*F136*H136*J136*$AK$8)</f>
        <v>0</v>
      </c>
      <c r="AL136" s="53"/>
      <c r="AM136" s="54">
        <f>SUM(AL136*E136*F136*H136*J136*$AM$8)</f>
        <v>0</v>
      </c>
      <c r="AN136" s="53"/>
      <c r="AO136" s="54">
        <f>SUM(AN136*E136*F136*H136*J136*$AO$8)</f>
        <v>0</v>
      </c>
      <c r="AP136" s="53"/>
      <c r="AQ136" s="54">
        <f>SUM(E136*F136*H136*J136*AP136*$AQ$8)</f>
        <v>0</v>
      </c>
      <c r="AR136" s="53"/>
      <c r="AS136" s="54">
        <f>SUM(AR136*E136*F136*H136*J136*$AS$8)</f>
        <v>0</v>
      </c>
      <c r="AT136" s="53"/>
      <c r="AU136" s="54">
        <f>SUM(AT136*E136*F136*H136*J136*$AU$8)</f>
        <v>0</v>
      </c>
      <c r="AV136" s="53">
        <v>30</v>
      </c>
      <c r="AW136" s="54">
        <f>SUM(AV136*E136*F136*H136*J136*$AW$8)</f>
        <v>2447390.3999999994</v>
      </c>
      <c r="AX136" s="53"/>
      <c r="AY136" s="54">
        <f>SUM(AX136*E136*F136*H136*J136*$AY$8)</f>
        <v>0</v>
      </c>
      <c r="AZ136" s="53"/>
      <c r="BA136" s="54">
        <f>SUM(AZ136*E136*F136*H136*J136*$BA$8)</f>
        <v>0</v>
      </c>
      <c r="BB136" s="53"/>
      <c r="BC136" s="54">
        <f>SUM(BB136*E136*F136*H136*J136*$BC$8)</f>
        <v>0</v>
      </c>
      <c r="BD136" s="53"/>
      <c r="BE136" s="54">
        <f>SUM(BD136*E136*F136*H136*J136*$BE$8)</f>
        <v>0</v>
      </c>
      <c r="BF136" s="53"/>
      <c r="BG136" s="54">
        <f>BF136*E136*F136*H136*J136*$BG$8</f>
        <v>0</v>
      </c>
      <c r="BH136" s="53"/>
      <c r="BI136" s="54">
        <f>BH136*E136*F136*H136*J136*$BI$8</f>
        <v>0</v>
      </c>
      <c r="BJ136" s="53"/>
      <c r="BK136" s="54">
        <f>BJ136*E136*F136*H136*J136*$BK$8</f>
        <v>0</v>
      </c>
      <c r="BL136" s="53"/>
      <c r="BM136" s="54">
        <f>SUM(BL136*E136*F136*H136*J136*$BM$8)</f>
        <v>0</v>
      </c>
      <c r="BN136" s="53"/>
      <c r="BO136" s="54">
        <f>SUM(BN136*E136*F136*H136*J136*$BO$8)</f>
        <v>0</v>
      </c>
      <c r="BP136" s="53"/>
      <c r="BQ136" s="54">
        <f>SUM(BP136*E136*F136*H136*J136*$BQ$8)</f>
        <v>0</v>
      </c>
      <c r="BR136" s="53"/>
      <c r="BS136" s="54">
        <f>SUM(BR136*E136*F136*H136*J136*$BS$8)</f>
        <v>0</v>
      </c>
      <c r="BT136" s="53"/>
      <c r="BU136" s="54">
        <f>SUM(BT136*E136*F136*H136*J136*$BU$8)</f>
        <v>0</v>
      </c>
      <c r="BV136" s="53"/>
      <c r="BW136" s="54">
        <f>BV136*E136*F136*H136*J136*$BW$8</f>
        <v>0</v>
      </c>
      <c r="BX136" s="53"/>
      <c r="BY136" s="54">
        <f>SUM(BX136*E136*F136*H136*J136*$BY$8)</f>
        <v>0</v>
      </c>
      <c r="BZ136" s="53"/>
      <c r="CA136" s="54">
        <f>SUM(BZ136*E136*F136*H136*J136*$CA$8)</f>
        <v>0</v>
      </c>
      <c r="CB136" s="53"/>
      <c r="CC136" s="54">
        <f>SUM(CB136*E136*F136*H136*J136*$CC$8)</f>
        <v>0</v>
      </c>
      <c r="CD136" s="53"/>
      <c r="CE136" s="54">
        <f>SUM(CD136*E136*F136*H136*J136*$CE$8)</f>
        <v>0</v>
      </c>
      <c r="CF136" s="53"/>
      <c r="CG136" s="54">
        <f>CF136*E136*F136*H136*J136*$CG$8</f>
        <v>0</v>
      </c>
      <c r="CH136" s="68"/>
      <c r="CI136" s="54">
        <f>SUM(CH136*E136*F136*H136*J136*$CI$8)</f>
        <v>0</v>
      </c>
      <c r="CJ136" s="53"/>
      <c r="CK136" s="54">
        <f>SUM(CJ136*E136*F136*H136*K136*$CK$8)</f>
        <v>0</v>
      </c>
      <c r="CL136" s="53"/>
      <c r="CM136" s="54">
        <f>SUM(CL136*E136*F136*H136*K136*$CM$8)</f>
        <v>0</v>
      </c>
      <c r="CN136" s="53"/>
      <c r="CO136" s="54">
        <f>SUM(CN136*E136*F136*H136*K136*$CO$8)</f>
        <v>0</v>
      </c>
      <c r="CP136" s="53"/>
      <c r="CQ136" s="54">
        <f>SUM(CP136*E136*F136*H136*K136*$CQ$8)</f>
        <v>0</v>
      </c>
      <c r="CR136" s="53"/>
      <c r="CS136" s="54">
        <f>SUM(CR136*E136*F136*H136*K136*$CS$8)</f>
        <v>0</v>
      </c>
      <c r="CT136" s="53"/>
      <c r="CU136" s="54">
        <f>SUM(CT136*E136*F136*H136*K136*$CU$8)</f>
        <v>0</v>
      </c>
      <c r="CV136" s="53"/>
      <c r="CW136" s="54">
        <f>SUM(CV136*E136*F136*H136*K136*$CW$8)</f>
        <v>0</v>
      </c>
      <c r="CX136" s="53"/>
      <c r="CY136" s="54">
        <f>SUM(CX136*E136*F136*H136*K136*$CY$8)</f>
        <v>0</v>
      </c>
      <c r="CZ136" s="53"/>
      <c r="DA136" s="54">
        <f>SUM(CZ136*E136*F136*H136*K136*$DA$8)</f>
        <v>0</v>
      </c>
      <c r="DB136" s="53"/>
      <c r="DC136" s="54">
        <f>SUM(DB136*E136*F136*H136*K136*$DC$8)</f>
        <v>0</v>
      </c>
      <c r="DD136" s="53">
        <v>2</v>
      </c>
      <c r="DE136" s="54">
        <f>SUM(DD136*E136*F136*H136*K136*$DE$8)</f>
        <v>195791.23199999999</v>
      </c>
      <c r="DF136" s="53"/>
      <c r="DG136" s="54">
        <f>SUM(DF136*E136*F136*H136*K136*$DG$8)</f>
        <v>0</v>
      </c>
      <c r="DH136" s="53"/>
      <c r="DI136" s="54">
        <f>SUM(DH136*E136*F136*H136*K136*$DI$8)</f>
        <v>0</v>
      </c>
      <c r="DJ136" s="53"/>
      <c r="DK136" s="54">
        <f>SUM(DJ136*E136*F136*H136*K136*$DK$8)</f>
        <v>0</v>
      </c>
      <c r="DL136" s="53"/>
      <c r="DM136" s="54">
        <f>SUM(DL136*E136*F136*H136*K136*$DM$8)</f>
        <v>0</v>
      </c>
      <c r="DN136" s="53"/>
      <c r="DO136" s="54">
        <f>DN136*E136*F136*H136*K136*$DO$8</f>
        <v>0</v>
      </c>
      <c r="DP136" s="53"/>
      <c r="DQ136" s="54">
        <f>SUM(DP136*E136*F136*H136*K136*$DQ$8)</f>
        <v>0</v>
      </c>
      <c r="DR136" s="53"/>
      <c r="DS136" s="54">
        <f>SUM(DR136*E136*F136*H136*K136*$DS$8)</f>
        <v>0</v>
      </c>
      <c r="DT136" s="53"/>
      <c r="DU136" s="54">
        <f>SUM(DT136*E136*F136*H136*L136*$DU$8)</f>
        <v>0</v>
      </c>
      <c r="DV136" s="57"/>
      <c r="DW136" s="54">
        <f>SUM(DV136*E136*F136*H136*M136*$DW$8)</f>
        <v>0</v>
      </c>
      <c r="DX136" s="53"/>
      <c r="DY136" s="54">
        <f>SUM(DX136*E136*F136*H136*J136*$DY$8)</f>
        <v>0</v>
      </c>
      <c r="DZ136" s="53"/>
      <c r="EA136" s="59">
        <f>SUM(DZ136*E136*F136*H136*J136*$EA$8)</f>
        <v>0</v>
      </c>
      <c r="EB136" s="53"/>
      <c r="EC136" s="54">
        <f>SUM(EB136*E136*F136*H136*J136*$EC$8)</f>
        <v>0</v>
      </c>
      <c r="ED136" s="53"/>
      <c r="EE136" s="54">
        <f>SUM(ED136*E136*F136*H136*J136*$EE$8)</f>
        <v>0</v>
      </c>
      <c r="EF136" s="53"/>
      <c r="EG136" s="54">
        <f>EF136*E136*F136*H136*J136*$EG$8</f>
        <v>0</v>
      </c>
      <c r="EH136" s="53"/>
      <c r="EI136" s="54">
        <f>EH136*E136*F136*H136*J136*$EI$8</f>
        <v>0</v>
      </c>
      <c r="EJ136" s="53"/>
      <c r="EK136" s="54"/>
      <c r="EL136" s="60">
        <f t="shared" si="315"/>
        <v>142</v>
      </c>
      <c r="EM136" s="60">
        <f t="shared" si="315"/>
        <v>11616946.432</v>
      </c>
      <c r="EN136" s="1">
        <f>EL136*H136</f>
        <v>142</v>
      </c>
    </row>
    <row r="137" spans="1:265" s="80" customFormat="1" x14ac:dyDescent="0.25">
      <c r="A137" s="91">
        <v>26</v>
      </c>
      <c r="B137" s="92"/>
      <c r="C137" s="72"/>
      <c r="D137" s="34" t="s">
        <v>388</v>
      </c>
      <c r="E137" s="48">
        <v>13520</v>
      </c>
      <c r="F137" s="85">
        <v>0.98</v>
      </c>
      <c r="G137" s="85"/>
      <c r="H137" s="36">
        <v>1</v>
      </c>
      <c r="I137" s="75"/>
      <c r="J137" s="93"/>
      <c r="K137" s="93"/>
      <c r="L137" s="93"/>
      <c r="M137" s="108">
        <v>2.57</v>
      </c>
      <c r="N137" s="43">
        <f>N138</f>
        <v>0</v>
      </c>
      <c r="O137" s="43">
        <f t="shared" ref="O137:BZ137" si="316">O138</f>
        <v>0</v>
      </c>
      <c r="P137" s="43">
        <f t="shared" si="316"/>
        <v>0</v>
      </c>
      <c r="Q137" s="43">
        <f t="shared" si="316"/>
        <v>0</v>
      </c>
      <c r="R137" s="43">
        <f t="shared" si="316"/>
        <v>0</v>
      </c>
      <c r="S137" s="43">
        <f t="shared" si="316"/>
        <v>0</v>
      </c>
      <c r="T137" s="43">
        <f t="shared" si="316"/>
        <v>0</v>
      </c>
      <c r="U137" s="43">
        <f t="shared" si="316"/>
        <v>0</v>
      </c>
      <c r="V137" s="43">
        <f t="shared" si="316"/>
        <v>0</v>
      </c>
      <c r="W137" s="43">
        <f t="shared" si="316"/>
        <v>0</v>
      </c>
      <c r="X137" s="43">
        <f t="shared" si="316"/>
        <v>0</v>
      </c>
      <c r="Y137" s="43">
        <f t="shared" si="316"/>
        <v>0</v>
      </c>
      <c r="Z137" s="43">
        <f t="shared" si="316"/>
        <v>0</v>
      </c>
      <c r="AA137" s="43">
        <f t="shared" si="316"/>
        <v>0</v>
      </c>
      <c r="AB137" s="43">
        <f t="shared" si="316"/>
        <v>0</v>
      </c>
      <c r="AC137" s="43">
        <f t="shared" si="316"/>
        <v>0</v>
      </c>
      <c r="AD137" s="43">
        <f t="shared" si="316"/>
        <v>0</v>
      </c>
      <c r="AE137" s="43">
        <f t="shared" si="316"/>
        <v>0</v>
      </c>
      <c r="AF137" s="43">
        <f t="shared" si="316"/>
        <v>0</v>
      </c>
      <c r="AG137" s="43">
        <f t="shared" si="316"/>
        <v>0</v>
      </c>
      <c r="AH137" s="43">
        <f t="shared" si="316"/>
        <v>0</v>
      </c>
      <c r="AI137" s="43">
        <f t="shared" si="316"/>
        <v>0</v>
      </c>
      <c r="AJ137" s="43">
        <f t="shared" si="316"/>
        <v>0</v>
      </c>
      <c r="AK137" s="43">
        <f t="shared" si="316"/>
        <v>0</v>
      </c>
      <c r="AL137" s="43">
        <f t="shared" si="316"/>
        <v>0</v>
      </c>
      <c r="AM137" s="43">
        <f t="shared" si="316"/>
        <v>0</v>
      </c>
      <c r="AN137" s="43">
        <f t="shared" si="316"/>
        <v>0</v>
      </c>
      <c r="AO137" s="43">
        <f t="shared" si="316"/>
        <v>0</v>
      </c>
      <c r="AP137" s="43">
        <f t="shared" si="316"/>
        <v>0</v>
      </c>
      <c r="AQ137" s="43">
        <f t="shared" si="316"/>
        <v>0</v>
      </c>
      <c r="AR137" s="43">
        <f t="shared" si="316"/>
        <v>0</v>
      </c>
      <c r="AS137" s="43">
        <f t="shared" si="316"/>
        <v>0</v>
      </c>
      <c r="AT137" s="43">
        <f t="shared" si="316"/>
        <v>0</v>
      </c>
      <c r="AU137" s="43">
        <f t="shared" si="316"/>
        <v>0</v>
      </c>
      <c r="AV137" s="43">
        <f t="shared" si="316"/>
        <v>0</v>
      </c>
      <c r="AW137" s="43">
        <f t="shared" si="316"/>
        <v>0</v>
      </c>
      <c r="AX137" s="43">
        <f t="shared" si="316"/>
        <v>0</v>
      </c>
      <c r="AY137" s="43">
        <f t="shared" si="316"/>
        <v>0</v>
      </c>
      <c r="AZ137" s="43">
        <f t="shared" si="316"/>
        <v>0</v>
      </c>
      <c r="BA137" s="43">
        <f t="shared" si="316"/>
        <v>0</v>
      </c>
      <c r="BB137" s="43">
        <f t="shared" si="316"/>
        <v>0</v>
      </c>
      <c r="BC137" s="43">
        <f t="shared" si="316"/>
        <v>0</v>
      </c>
      <c r="BD137" s="43">
        <f t="shared" si="316"/>
        <v>0</v>
      </c>
      <c r="BE137" s="43">
        <f t="shared" si="316"/>
        <v>0</v>
      </c>
      <c r="BF137" s="43">
        <f t="shared" si="316"/>
        <v>0</v>
      </c>
      <c r="BG137" s="43">
        <f t="shared" si="316"/>
        <v>0</v>
      </c>
      <c r="BH137" s="43">
        <f t="shared" si="316"/>
        <v>0</v>
      </c>
      <c r="BI137" s="43">
        <f t="shared" si="316"/>
        <v>0</v>
      </c>
      <c r="BJ137" s="43">
        <f t="shared" si="316"/>
        <v>0</v>
      </c>
      <c r="BK137" s="43">
        <f t="shared" si="316"/>
        <v>0</v>
      </c>
      <c r="BL137" s="43">
        <f t="shared" si="316"/>
        <v>0</v>
      </c>
      <c r="BM137" s="43">
        <f t="shared" si="316"/>
        <v>0</v>
      </c>
      <c r="BN137" s="43">
        <f t="shared" si="316"/>
        <v>0</v>
      </c>
      <c r="BO137" s="43">
        <f t="shared" si="316"/>
        <v>0</v>
      </c>
      <c r="BP137" s="43">
        <f t="shared" si="316"/>
        <v>0</v>
      </c>
      <c r="BQ137" s="43">
        <f t="shared" si="316"/>
        <v>0</v>
      </c>
      <c r="BR137" s="43">
        <f t="shared" si="316"/>
        <v>0</v>
      </c>
      <c r="BS137" s="43">
        <f t="shared" si="316"/>
        <v>0</v>
      </c>
      <c r="BT137" s="43">
        <f t="shared" si="316"/>
        <v>0</v>
      </c>
      <c r="BU137" s="43">
        <f t="shared" si="316"/>
        <v>0</v>
      </c>
      <c r="BV137" s="43">
        <f t="shared" si="316"/>
        <v>0</v>
      </c>
      <c r="BW137" s="43">
        <f t="shared" si="316"/>
        <v>0</v>
      </c>
      <c r="BX137" s="43">
        <f t="shared" si="316"/>
        <v>0</v>
      </c>
      <c r="BY137" s="43">
        <f t="shared" si="316"/>
        <v>0</v>
      </c>
      <c r="BZ137" s="43">
        <f t="shared" si="316"/>
        <v>0</v>
      </c>
      <c r="CA137" s="43">
        <f t="shared" ref="CA137:EM137" si="317">CA138</f>
        <v>0</v>
      </c>
      <c r="CB137" s="43">
        <f t="shared" si="317"/>
        <v>0</v>
      </c>
      <c r="CC137" s="43">
        <f t="shared" si="317"/>
        <v>0</v>
      </c>
      <c r="CD137" s="43">
        <f t="shared" si="317"/>
        <v>0</v>
      </c>
      <c r="CE137" s="43">
        <f t="shared" si="317"/>
        <v>0</v>
      </c>
      <c r="CF137" s="43">
        <f t="shared" si="317"/>
        <v>0</v>
      </c>
      <c r="CG137" s="43">
        <f t="shared" si="317"/>
        <v>0</v>
      </c>
      <c r="CH137" s="43">
        <f t="shared" si="317"/>
        <v>0</v>
      </c>
      <c r="CI137" s="43">
        <f t="shared" si="317"/>
        <v>0</v>
      </c>
      <c r="CJ137" s="43">
        <f t="shared" si="317"/>
        <v>0</v>
      </c>
      <c r="CK137" s="43">
        <f t="shared" si="317"/>
        <v>0</v>
      </c>
      <c r="CL137" s="43">
        <f t="shared" si="317"/>
        <v>0</v>
      </c>
      <c r="CM137" s="43">
        <f t="shared" si="317"/>
        <v>0</v>
      </c>
      <c r="CN137" s="43">
        <f t="shared" si="317"/>
        <v>0</v>
      </c>
      <c r="CO137" s="43">
        <f t="shared" si="317"/>
        <v>0</v>
      </c>
      <c r="CP137" s="43">
        <f t="shared" si="317"/>
        <v>0</v>
      </c>
      <c r="CQ137" s="43">
        <f t="shared" si="317"/>
        <v>0</v>
      </c>
      <c r="CR137" s="43">
        <f t="shared" si="317"/>
        <v>0</v>
      </c>
      <c r="CS137" s="43">
        <f t="shared" si="317"/>
        <v>0</v>
      </c>
      <c r="CT137" s="43">
        <f t="shared" si="317"/>
        <v>0</v>
      </c>
      <c r="CU137" s="43">
        <f t="shared" si="317"/>
        <v>0</v>
      </c>
      <c r="CV137" s="43">
        <f t="shared" si="317"/>
        <v>0</v>
      </c>
      <c r="CW137" s="43">
        <f t="shared" si="317"/>
        <v>0</v>
      </c>
      <c r="CX137" s="43">
        <f t="shared" si="317"/>
        <v>0</v>
      </c>
      <c r="CY137" s="43">
        <f t="shared" si="317"/>
        <v>0</v>
      </c>
      <c r="CZ137" s="43">
        <f t="shared" si="317"/>
        <v>0</v>
      </c>
      <c r="DA137" s="43">
        <f t="shared" si="317"/>
        <v>0</v>
      </c>
      <c r="DB137" s="43">
        <f t="shared" si="317"/>
        <v>0</v>
      </c>
      <c r="DC137" s="43">
        <f t="shared" si="317"/>
        <v>0</v>
      </c>
      <c r="DD137" s="43">
        <f t="shared" si="317"/>
        <v>0</v>
      </c>
      <c r="DE137" s="43">
        <f t="shared" si="317"/>
        <v>0</v>
      </c>
      <c r="DF137" s="43">
        <f t="shared" si="317"/>
        <v>0</v>
      </c>
      <c r="DG137" s="43">
        <f t="shared" si="317"/>
        <v>0</v>
      </c>
      <c r="DH137" s="43">
        <f t="shared" si="317"/>
        <v>0</v>
      </c>
      <c r="DI137" s="43">
        <f t="shared" si="317"/>
        <v>0</v>
      </c>
      <c r="DJ137" s="43">
        <f t="shared" si="317"/>
        <v>0</v>
      </c>
      <c r="DK137" s="43">
        <f t="shared" si="317"/>
        <v>0</v>
      </c>
      <c r="DL137" s="43">
        <f t="shared" si="317"/>
        <v>0</v>
      </c>
      <c r="DM137" s="43">
        <f t="shared" si="317"/>
        <v>0</v>
      </c>
      <c r="DN137" s="43">
        <f t="shared" si="317"/>
        <v>0</v>
      </c>
      <c r="DO137" s="43">
        <f t="shared" si="317"/>
        <v>0</v>
      </c>
      <c r="DP137" s="43">
        <f t="shared" si="317"/>
        <v>0</v>
      </c>
      <c r="DQ137" s="43">
        <f t="shared" si="317"/>
        <v>0</v>
      </c>
      <c r="DR137" s="43">
        <f t="shared" si="317"/>
        <v>0</v>
      </c>
      <c r="DS137" s="43">
        <f t="shared" si="317"/>
        <v>0</v>
      </c>
      <c r="DT137" s="43">
        <f t="shared" si="317"/>
        <v>0</v>
      </c>
      <c r="DU137" s="43">
        <f t="shared" si="317"/>
        <v>0</v>
      </c>
      <c r="DV137" s="43">
        <f t="shared" si="317"/>
        <v>0</v>
      </c>
      <c r="DW137" s="43">
        <f t="shared" si="317"/>
        <v>0</v>
      </c>
      <c r="DX137" s="43">
        <f t="shared" si="317"/>
        <v>0</v>
      </c>
      <c r="DY137" s="43">
        <f t="shared" si="317"/>
        <v>0</v>
      </c>
      <c r="DZ137" s="43">
        <f t="shared" si="317"/>
        <v>0</v>
      </c>
      <c r="EA137" s="43">
        <f t="shared" si="317"/>
        <v>0</v>
      </c>
      <c r="EB137" s="43">
        <f t="shared" si="317"/>
        <v>0</v>
      </c>
      <c r="EC137" s="43">
        <f t="shared" si="317"/>
        <v>0</v>
      </c>
      <c r="ED137" s="43">
        <f t="shared" si="317"/>
        <v>0</v>
      </c>
      <c r="EE137" s="43">
        <f t="shared" si="317"/>
        <v>0</v>
      </c>
      <c r="EF137" s="43">
        <f t="shared" si="317"/>
        <v>0</v>
      </c>
      <c r="EG137" s="43">
        <f t="shared" si="317"/>
        <v>0</v>
      </c>
      <c r="EH137" s="43">
        <f t="shared" si="317"/>
        <v>0</v>
      </c>
      <c r="EI137" s="43">
        <f t="shared" si="317"/>
        <v>0</v>
      </c>
      <c r="EJ137" s="43"/>
      <c r="EK137" s="43"/>
      <c r="EL137" s="43">
        <f t="shared" si="317"/>
        <v>0</v>
      </c>
      <c r="EM137" s="43">
        <f t="shared" si="317"/>
        <v>0</v>
      </c>
      <c r="EN137" s="42" t="e">
        <f>EM137/EL137</f>
        <v>#DIV/0!</v>
      </c>
      <c r="EQ137" s="200"/>
      <c r="ER137" s="200"/>
      <c r="ES137" s="200"/>
      <c r="ET137" s="200"/>
      <c r="EU137" s="200"/>
      <c r="EV137" s="200"/>
      <c r="EW137" s="200"/>
      <c r="EX137" s="200"/>
      <c r="EY137" s="200"/>
      <c r="EZ137" s="200"/>
      <c r="FA137" s="200"/>
      <c r="FB137" s="200"/>
      <c r="FC137" s="200"/>
      <c r="FD137" s="200"/>
      <c r="FE137" s="200"/>
      <c r="FF137" s="200"/>
      <c r="FG137" s="200"/>
      <c r="FH137" s="200"/>
      <c r="FI137" s="200"/>
      <c r="FJ137" s="200"/>
      <c r="FK137" s="200"/>
      <c r="FL137" s="200"/>
      <c r="FM137" s="200"/>
      <c r="FN137" s="200"/>
      <c r="FO137" s="200"/>
      <c r="FP137" s="200"/>
      <c r="FQ137" s="200"/>
      <c r="FR137" s="200"/>
      <c r="FS137" s="200"/>
      <c r="FT137" s="200"/>
      <c r="FU137" s="200"/>
      <c r="FV137" s="200"/>
      <c r="FW137" s="200"/>
      <c r="FX137" s="200"/>
      <c r="FY137" s="200"/>
      <c r="FZ137" s="200"/>
      <c r="GA137" s="200"/>
      <c r="GB137" s="200"/>
      <c r="GC137" s="200"/>
      <c r="GD137" s="200"/>
      <c r="GE137" s="200"/>
      <c r="GF137" s="200"/>
      <c r="GG137" s="200"/>
      <c r="GH137" s="200"/>
      <c r="GI137" s="200"/>
      <c r="GJ137" s="200"/>
      <c r="GK137" s="200"/>
      <c r="GL137" s="200"/>
      <c r="GM137" s="200"/>
      <c r="GN137" s="200"/>
      <c r="GO137" s="200"/>
      <c r="GP137" s="200"/>
      <c r="GQ137" s="200"/>
      <c r="GR137" s="200"/>
      <c r="GS137" s="200"/>
      <c r="GT137" s="200"/>
      <c r="GU137" s="200"/>
      <c r="GV137" s="200"/>
      <c r="GW137" s="200"/>
      <c r="GX137" s="200"/>
      <c r="GY137" s="200"/>
      <c r="GZ137" s="200"/>
      <c r="HA137" s="200"/>
      <c r="HB137" s="200"/>
      <c r="HC137" s="200"/>
      <c r="HD137" s="200"/>
      <c r="HE137" s="200"/>
      <c r="HF137" s="200"/>
      <c r="HG137" s="200"/>
      <c r="HH137" s="200"/>
      <c r="HI137" s="200"/>
      <c r="HJ137" s="200"/>
      <c r="HK137" s="200"/>
      <c r="HL137" s="200"/>
      <c r="HM137" s="200"/>
      <c r="HN137" s="200"/>
      <c r="HO137" s="200"/>
      <c r="HP137" s="200"/>
      <c r="HQ137" s="200"/>
      <c r="HR137" s="200"/>
      <c r="HS137" s="200"/>
      <c r="HT137" s="200"/>
      <c r="HU137" s="200"/>
      <c r="HV137" s="200"/>
      <c r="HW137" s="200"/>
      <c r="HX137" s="200"/>
      <c r="HY137" s="200"/>
      <c r="HZ137" s="200"/>
      <c r="IA137" s="200"/>
      <c r="IB137" s="200"/>
      <c r="IC137" s="200"/>
      <c r="ID137" s="200"/>
      <c r="IE137" s="200"/>
      <c r="IF137" s="200"/>
      <c r="IG137" s="200"/>
      <c r="IH137" s="200"/>
      <c r="II137" s="200"/>
      <c r="IJ137" s="200"/>
      <c r="IK137" s="200"/>
      <c r="IL137" s="200"/>
      <c r="IM137" s="200"/>
      <c r="IN137" s="200"/>
      <c r="IO137" s="200"/>
      <c r="IP137" s="200"/>
      <c r="IQ137" s="200"/>
      <c r="IR137" s="200"/>
      <c r="IS137" s="200"/>
      <c r="IT137" s="200"/>
      <c r="IU137" s="200"/>
      <c r="IV137" s="200"/>
      <c r="IW137" s="200"/>
      <c r="IX137" s="200"/>
      <c r="IY137" s="200"/>
      <c r="IZ137" s="200"/>
      <c r="JA137" s="200"/>
      <c r="JB137" s="200"/>
      <c r="JC137" s="200"/>
      <c r="JD137" s="200"/>
      <c r="JE137" s="200"/>
    </row>
    <row r="138" spans="1:265" ht="45" x14ac:dyDescent="0.25">
      <c r="A138" s="44"/>
      <c r="B138" s="45">
        <v>98</v>
      </c>
      <c r="C138" s="46" t="s">
        <v>389</v>
      </c>
      <c r="D138" s="47" t="s">
        <v>390</v>
      </c>
      <c r="E138" s="48">
        <v>13520</v>
      </c>
      <c r="F138" s="49">
        <v>0.98</v>
      </c>
      <c r="G138" s="49"/>
      <c r="H138" s="50">
        <v>1</v>
      </c>
      <c r="I138" s="51"/>
      <c r="J138" s="48">
        <v>1.4</v>
      </c>
      <c r="K138" s="48">
        <v>1.68</v>
      </c>
      <c r="L138" s="48">
        <v>2.23</v>
      </c>
      <c r="M138" s="52">
        <v>2.57</v>
      </c>
      <c r="N138" s="53"/>
      <c r="O138" s="54">
        <f>N138*E138*F138*H138*J138*$O$8</f>
        <v>0</v>
      </c>
      <c r="P138" s="55"/>
      <c r="Q138" s="54">
        <f>P138*E138*F138*H138*J138*$Q$8</f>
        <v>0</v>
      </c>
      <c r="R138" s="53"/>
      <c r="S138" s="54">
        <f>R138*E138*F138*H138*J138*$S$8</f>
        <v>0</v>
      </c>
      <c r="T138" s="53"/>
      <c r="U138" s="54">
        <f>SUM(T138*E138*F138*H138*J138*$U$8)</f>
        <v>0</v>
      </c>
      <c r="V138" s="53"/>
      <c r="W138" s="53">
        <f>SUM(V138*E138*F138*H138*J138*$W$8)</f>
        <v>0</v>
      </c>
      <c r="X138" s="53"/>
      <c r="Y138" s="54">
        <f>SUM(X138*E138*F138*H138*J138*$Y$8)</f>
        <v>0</v>
      </c>
      <c r="Z138" s="53"/>
      <c r="AA138" s="54">
        <f>SUM(Z138*E138*F138*H138*J138*$AA$8)</f>
        <v>0</v>
      </c>
      <c r="AB138" s="53"/>
      <c r="AC138" s="54">
        <f>SUM(AB138*E138*F138*H138*J138*$AC$8)</f>
        <v>0</v>
      </c>
      <c r="AD138" s="53"/>
      <c r="AE138" s="54">
        <f>SUM(AD138*E138*F138*H138*K138*$AE$8)</f>
        <v>0</v>
      </c>
      <c r="AF138" s="53"/>
      <c r="AG138" s="54">
        <f>SUM(AF138*E138*F138*H138*K138*$AG$8)</f>
        <v>0</v>
      </c>
      <c r="AH138" s="53"/>
      <c r="AI138" s="54">
        <f>SUM(AH138*E138*F138*H138*J138*$AI$8)</f>
        <v>0</v>
      </c>
      <c r="AJ138" s="53"/>
      <c r="AK138" s="53">
        <f>SUM(AJ138*E138*F138*H138*J138*$AK$8)</f>
        <v>0</v>
      </c>
      <c r="AL138" s="53"/>
      <c r="AM138" s="54">
        <f>SUM(AL138*E138*F138*H138*J138*$AM$8)</f>
        <v>0</v>
      </c>
      <c r="AN138" s="53"/>
      <c r="AO138" s="54">
        <f>SUM(AN138*E138*F138*H138*J138*$AO$8)</f>
        <v>0</v>
      </c>
      <c r="AP138" s="53"/>
      <c r="AQ138" s="54">
        <f>SUM(E138*F138*H138*J138*AP138*$AQ$8)</f>
        <v>0</v>
      </c>
      <c r="AR138" s="53"/>
      <c r="AS138" s="54">
        <f>SUM(AR138*E138*F138*H138*J138*$AS$8)</f>
        <v>0</v>
      </c>
      <c r="AT138" s="53"/>
      <c r="AU138" s="54">
        <f>SUM(AT138*E138*F138*H138*J138*$AU$8)</f>
        <v>0</v>
      </c>
      <c r="AV138" s="53"/>
      <c r="AW138" s="54">
        <f>SUM(AV138*E138*F138*H138*J138*$AW$8)</f>
        <v>0</v>
      </c>
      <c r="AX138" s="53"/>
      <c r="AY138" s="54">
        <f>SUM(AX138*E138*F138*H138*J138*$AY$8)</f>
        <v>0</v>
      </c>
      <c r="AZ138" s="53"/>
      <c r="BA138" s="54">
        <f>SUM(AZ138*E138*F138*H138*J138*$BA$8)</f>
        <v>0</v>
      </c>
      <c r="BB138" s="53"/>
      <c r="BC138" s="54">
        <f>SUM(BB138*E138*F138*H138*J138*$BC$8)</f>
        <v>0</v>
      </c>
      <c r="BD138" s="53"/>
      <c r="BE138" s="54">
        <f>SUM(BD138*E138*F138*H138*J138*$BE$8)</f>
        <v>0</v>
      </c>
      <c r="BF138" s="53"/>
      <c r="BG138" s="54">
        <f>BF138*E138*F138*H138*J138*$BG$8</f>
        <v>0</v>
      </c>
      <c r="BH138" s="53"/>
      <c r="BI138" s="54">
        <f>BH138*E138*F138*H138*J138*$BI$8</f>
        <v>0</v>
      </c>
      <c r="BJ138" s="53"/>
      <c r="BK138" s="54">
        <f>BJ138*E138*F138*H138*J138*$BK$8</f>
        <v>0</v>
      </c>
      <c r="BL138" s="53"/>
      <c r="BM138" s="54">
        <f>SUM(BL138*E138*F138*H138*J138*$BM$8)</f>
        <v>0</v>
      </c>
      <c r="BN138" s="53"/>
      <c r="BO138" s="54">
        <f>SUM(BN138*E138*F138*H138*J138*$BO$8)</f>
        <v>0</v>
      </c>
      <c r="BP138" s="53"/>
      <c r="BQ138" s="54">
        <f>SUM(BP138*E138*F138*H138*J138*$BQ$8)</f>
        <v>0</v>
      </c>
      <c r="BR138" s="53"/>
      <c r="BS138" s="54">
        <f>SUM(BR138*E138*F138*H138*J138*$BS$8)</f>
        <v>0</v>
      </c>
      <c r="BT138" s="53"/>
      <c r="BU138" s="54">
        <f>SUM(BT138*E138*F138*H138*J138*$BU$8)</f>
        <v>0</v>
      </c>
      <c r="BV138" s="53"/>
      <c r="BW138" s="54">
        <f>BV138*E138*F138*H138*J138*$BW$8</f>
        <v>0</v>
      </c>
      <c r="BX138" s="53"/>
      <c r="BY138" s="54">
        <f>SUM(BX138*E138*F138*H138*J138*$BY$8)</f>
        <v>0</v>
      </c>
      <c r="BZ138" s="53"/>
      <c r="CA138" s="54">
        <f>SUM(BZ138*E138*F138*H138*J138*$CA$8)</f>
        <v>0</v>
      </c>
      <c r="CB138" s="53"/>
      <c r="CC138" s="54">
        <f>SUM(CB138*E138*F138*H138*J138*$CC$8)</f>
        <v>0</v>
      </c>
      <c r="CD138" s="53"/>
      <c r="CE138" s="54">
        <f>SUM(CD138*E138*F138*H138*J138*$CE$8)</f>
        <v>0</v>
      </c>
      <c r="CF138" s="53"/>
      <c r="CG138" s="54">
        <f>CF138*E138*F138*H138*J138*$CG$8</f>
        <v>0</v>
      </c>
      <c r="CH138" s="68"/>
      <c r="CI138" s="54">
        <f>SUM(CH138*E138*F138*H138*J138*$CI$8)</f>
        <v>0</v>
      </c>
      <c r="CJ138" s="53"/>
      <c r="CK138" s="54">
        <f>SUM(CJ138*E138*F138*H138*K138*$CK$8)</f>
        <v>0</v>
      </c>
      <c r="CL138" s="53"/>
      <c r="CM138" s="54">
        <f>SUM(CL138*E138*F138*H138*K138*$CM$8)</f>
        <v>0</v>
      </c>
      <c r="CN138" s="53"/>
      <c r="CO138" s="54">
        <f>SUM(CN138*E138*F138*H138*K138*$CO$8)</f>
        <v>0</v>
      </c>
      <c r="CP138" s="53"/>
      <c r="CQ138" s="54">
        <f>SUM(CP138*E138*F138*H138*K138*$CQ$8)</f>
        <v>0</v>
      </c>
      <c r="CR138" s="53"/>
      <c r="CS138" s="54">
        <f>SUM(CR138*E138*F138*H138*K138*$CS$8)</f>
        <v>0</v>
      </c>
      <c r="CT138" s="53"/>
      <c r="CU138" s="54">
        <f>SUM(CT138*E138*F138*H138*K138*$CU$8)</f>
        <v>0</v>
      </c>
      <c r="CV138" s="53"/>
      <c r="CW138" s="54">
        <f>SUM(CV138*E138*F138*H138*K138*$CW$8)</f>
        <v>0</v>
      </c>
      <c r="CX138" s="53"/>
      <c r="CY138" s="54">
        <f>SUM(CX138*E138*F138*H138*K138*$CY$8)</f>
        <v>0</v>
      </c>
      <c r="CZ138" s="53"/>
      <c r="DA138" s="54">
        <f>SUM(CZ138*E138*F138*H138*K138*$DA$8)</f>
        <v>0</v>
      </c>
      <c r="DB138" s="53"/>
      <c r="DC138" s="54">
        <f>SUM(DB138*E138*F138*H138*K138*$DC$8)</f>
        <v>0</v>
      </c>
      <c r="DD138" s="53"/>
      <c r="DE138" s="54">
        <f>SUM(DD138*E138*F138*H138*K138*$DE$8)</f>
        <v>0</v>
      </c>
      <c r="DF138" s="53"/>
      <c r="DG138" s="54">
        <f>SUM(DF138*E138*F138*H138*K138*$DG$8)</f>
        <v>0</v>
      </c>
      <c r="DH138" s="53"/>
      <c r="DI138" s="54">
        <f>SUM(DH138*E138*F138*H138*K138*$DI$8)</f>
        <v>0</v>
      </c>
      <c r="DJ138" s="53"/>
      <c r="DK138" s="54">
        <f>SUM(DJ138*E138*F138*H138*K138*$DK$8)</f>
        <v>0</v>
      </c>
      <c r="DL138" s="53"/>
      <c r="DM138" s="54">
        <f>SUM(DL138*E138*F138*H138*K138*$DM$8)</f>
        <v>0</v>
      </c>
      <c r="DN138" s="53"/>
      <c r="DO138" s="54">
        <f>DN138*E138*F138*H138*K138*$DO$8</f>
        <v>0</v>
      </c>
      <c r="DP138" s="53"/>
      <c r="DQ138" s="54">
        <f>SUM(DP138*E138*F138*H138*K138*$DQ$8)</f>
        <v>0</v>
      </c>
      <c r="DR138" s="53"/>
      <c r="DS138" s="54">
        <f>SUM(DR138*E138*F138*H138*K138*$DS$8)</f>
        <v>0</v>
      </c>
      <c r="DT138" s="53"/>
      <c r="DU138" s="54">
        <f>SUM(DT138*E138*F138*H138*L138*$DU$8)</f>
        <v>0</v>
      </c>
      <c r="DV138" s="57"/>
      <c r="DW138" s="54">
        <f>SUM(DV138*E138*F138*H138*M138*$DW$8)</f>
        <v>0</v>
      </c>
      <c r="DX138" s="53"/>
      <c r="DY138" s="54">
        <f>SUM(DX138*E138*F138*H138*J138*$DY$8)</f>
        <v>0</v>
      </c>
      <c r="DZ138" s="53"/>
      <c r="EA138" s="59">
        <f>SUM(DZ138*E138*F138*H138*J138*$EA$8)</f>
        <v>0</v>
      </c>
      <c r="EB138" s="53"/>
      <c r="EC138" s="54">
        <f>SUM(EB138*E138*F138*H138*J138*$EC$8)</f>
        <v>0</v>
      </c>
      <c r="ED138" s="53"/>
      <c r="EE138" s="54">
        <f>SUM(ED138*E138*F138*H138*J138*$EE$8)</f>
        <v>0</v>
      </c>
      <c r="EF138" s="53"/>
      <c r="EG138" s="54">
        <f>EF138*E138*F138*H138*J138*$EG$8</f>
        <v>0</v>
      </c>
      <c r="EH138" s="53"/>
      <c r="EI138" s="54">
        <f>EH138*E138*F138*H138*J138*$EI$8</f>
        <v>0</v>
      </c>
      <c r="EJ138" s="53"/>
      <c r="EK138" s="54"/>
      <c r="EL138" s="60">
        <f>SUM(N138,X138,P138,R138,Z138,T138,V138,AB138,AD138,AF138,AH138,AJ138,AP138,AR138,AT138,AN138,CJ138,CP138,CT138,BX138,BZ138,CZ138,DB138,DD138,DF138,DH138,DJ138,DL138,AV138,AL138,AX138,AZ138,BB138,BD138,BF138,BH138,BJ138,BL138,BN138,BP138,BR138,EB138,ED138,DX138,DZ138,BT138,BV138,CR138,CL138,CN138,CV138,CX138,CB138,CD138,CF138,CH138,DN138,DP138,DR138,DT138,DV138,EF138,EH138,EJ138)</f>
        <v>0</v>
      </c>
      <c r="EM138" s="60">
        <f>SUM(O138,Y138,Q138,S138,AA138,U138,W138,AC138,AE138,AG138,AI138,AK138,AQ138,AS138,AU138,AO138,CK138,CQ138,CU138,BY138,CA138,DA138,DC138,DE138,DG138,DI138,DK138,DM138,AW138,AM138,AY138,BA138,BC138,BE138,BG138,BI138,BK138,BM138,BO138,BQ138,BS138,EC138,EE138,DY138,EA138,BU138,BW138,CS138,CM138,CO138,CW138,CY138,CC138,CE138,CG138,CI138,DO138,DQ138,DS138,DU138,DW138,EG138,EI138,EK138)</f>
        <v>0</v>
      </c>
      <c r="EN138" s="1">
        <f>EL138*H138</f>
        <v>0</v>
      </c>
    </row>
    <row r="139" spans="1:265" s="80" customFormat="1" x14ac:dyDescent="0.25">
      <c r="A139" s="91">
        <v>27</v>
      </c>
      <c r="B139" s="92"/>
      <c r="C139" s="72"/>
      <c r="D139" s="34" t="s">
        <v>391</v>
      </c>
      <c r="E139" s="48">
        <v>13520</v>
      </c>
      <c r="F139" s="85">
        <v>0.74</v>
      </c>
      <c r="G139" s="85"/>
      <c r="H139" s="36">
        <v>1</v>
      </c>
      <c r="I139" s="75"/>
      <c r="J139" s="93"/>
      <c r="K139" s="93"/>
      <c r="L139" s="93"/>
      <c r="M139" s="108">
        <v>2.57</v>
      </c>
      <c r="N139" s="43">
        <f>N140</f>
        <v>0</v>
      </c>
      <c r="O139" s="43">
        <f t="shared" ref="O139:BZ139" si="318">O140</f>
        <v>0</v>
      </c>
      <c r="P139" s="43">
        <f t="shared" si="318"/>
        <v>0</v>
      </c>
      <c r="Q139" s="43">
        <f t="shared" si="318"/>
        <v>0</v>
      </c>
      <c r="R139" s="43">
        <f t="shared" si="318"/>
        <v>0</v>
      </c>
      <c r="S139" s="43">
        <f t="shared" si="318"/>
        <v>0</v>
      </c>
      <c r="T139" s="43">
        <f t="shared" si="318"/>
        <v>0</v>
      </c>
      <c r="U139" s="43">
        <f t="shared" si="318"/>
        <v>0</v>
      </c>
      <c r="V139" s="43">
        <f t="shared" si="318"/>
        <v>0</v>
      </c>
      <c r="W139" s="43">
        <f t="shared" si="318"/>
        <v>0</v>
      </c>
      <c r="X139" s="43">
        <f t="shared" si="318"/>
        <v>0</v>
      </c>
      <c r="Y139" s="43">
        <f t="shared" si="318"/>
        <v>0</v>
      </c>
      <c r="Z139" s="43">
        <f t="shared" si="318"/>
        <v>0</v>
      </c>
      <c r="AA139" s="43">
        <f t="shared" si="318"/>
        <v>0</v>
      </c>
      <c r="AB139" s="43">
        <f t="shared" si="318"/>
        <v>0</v>
      </c>
      <c r="AC139" s="43">
        <f t="shared" si="318"/>
        <v>0</v>
      </c>
      <c r="AD139" s="43">
        <f t="shared" si="318"/>
        <v>0</v>
      </c>
      <c r="AE139" s="43">
        <f t="shared" si="318"/>
        <v>0</v>
      </c>
      <c r="AF139" s="43">
        <f t="shared" si="318"/>
        <v>0</v>
      </c>
      <c r="AG139" s="43">
        <f t="shared" si="318"/>
        <v>0</v>
      </c>
      <c r="AH139" s="43">
        <f t="shared" si="318"/>
        <v>0</v>
      </c>
      <c r="AI139" s="43">
        <f t="shared" si="318"/>
        <v>0</v>
      </c>
      <c r="AJ139" s="43">
        <f t="shared" si="318"/>
        <v>0</v>
      </c>
      <c r="AK139" s="43">
        <f t="shared" si="318"/>
        <v>0</v>
      </c>
      <c r="AL139" s="43">
        <f t="shared" si="318"/>
        <v>0</v>
      </c>
      <c r="AM139" s="43">
        <f t="shared" si="318"/>
        <v>0</v>
      </c>
      <c r="AN139" s="43">
        <f t="shared" si="318"/>
        <v>0</v>
      </c>
      <c r="AO139" s="43">
        <f t="shared" si="318"/>
        <v>0</v>
      </c>
      <c r="AP139" s="43">
        <f t="shared" si="318"/>
        <v>0</v>
      </c>
      <c r="AQ139" s="43">
        <f t="shared" si="318"/>
        <v>0</v>
      </c>
      <c r="AR139" s="43">
        <f t="shared" si="318"/>
        <v>0</v>
      </c>
      <c r="AS139" s="43">
        <f t="shared" si="318"/>
        <v>0</v>
      </c>
      <c r="AT139" s="43">
        <f t="shared" si="318"/>
        <v>0</v>
      </c>
      <c r="AU139" s="43">
        <f t="shared" si="318"/>
        <v>0</v>
      </c>
      <c r="AV139" s="43">
        <f t="shared" si="318"/>
        <v>0</v>
      </c>
      <c r="AW139" s="43">
        <f t="shared" si="318"/>
        <v>0</v>
      </c>
      <c r="AX139" s="43">
        <f t="shared" si="318"/>
        <v>0</v>
      </c>
      <c r="AY139" s="43">
        <f t="shared" si="318"/>
        <v>0</v>
      </c>
      <c r="AZ139" s="43">
        <f t="shared" si="318"/>
        <v>0</v>
      </c>
      <c r="BA139" s="43">
        <f t="shared" si="318"/>
        <v>0</v>
      </c>
      <c r="BB139" s="43">
        <f t="shared" si="318"/>
        <v>0</v>
      </c>
      <c r="BC139" s="43">
        <f t="shared" si="318"/>
        <v>0</v>
      </c>
      <c r="BD139" s="43">
        <f t="shared" si="318"/>
        <v>0</v>
      </c>
      <c r="BE139" s="43">
        <f t="shared" si="318"/>
        <v>0</v>
      </c>
      <c r="BF139" s="43">
        <f t="shared" si="318"/>
        <v>16</v>
      </c>
      <c r="BG139" s="43">
        <f t="shared" si="318"/>
        <v>224107.51999999996</v>
      </c>
      <c r="BH139" s="43">
        <f t="shared" si="318"/>
        <v>0</v>
      </c>
      <c r="BI139" s="43">
        <f t="shared" si="318"/>
        <v>0</v>
      </c>
      <c r="BJ139" s="43">
        <f t="shared" si="318"/>
        <v>0</v>
      </c>
      <c r="BK139" s="43">
        <f t="shared" si="318"/>
        <v>0</v>
      </c>
      <c r="BL139" s="43">
        <f t="shared" si="318"/>
        <v>0</v>
      </c>
      <c r="BM139" s="43">
        <f t="shared" si="318"/>
        <v>0</v>
      </c>
      <c r="BN139" s="43">
        <f t="shared" si="318"/>
        <v>0</v>
      </c>
      <c r="BO139" s="43">
        <f t="shared" si="318"/>
        <v>0</v>
      </c>
      <c r="BP139" s="43">
        <f t="shared" si="318"/>
        <v>0</v>
      </c>
      <c r="BQ139" s="43">
        <f t="shared" si="318"/>
        <v>0</v>
      </c>
      <c r="BR139" s="43">
        <f t="shared" si="318"/>
        <v>0</v>
      </c>
      <c r="BS139" s="43">
        <f t="shared" si="318"/>
        <v>0</v>
      </c>
      <c r="BT139" s="43">
        <f t="shared" si="318"/>
        <v>0</v>
      </c>
      <c r="BU139" s="43">
        <f t="shared" si="318"/>
        <v>0</v>
      </c>
      <c r="BV139" s="43">
        <f t="shared" si="318"/>
        <v>0</v>
      </c>
      <c r="BW139" s="43">
        <f t="shared" si="318"/>
        <v>0</v>
      </c>
      <c r="BX139" s="43">
        <f t="shared" si="318"/>
        <v>0</v>
      </c>
      <c r="BY139" s="43">
        <f t="shared" si="318"/>
        <v>0</v>
      </c>
      <c r="BZ139" s="43">
        <f t="shared" si="318"/>
        <v>0</v>
      </c>
      <c r="CA139" s="43">
        <f t="shared" ref="CA139:EM139" si="319">CA140</f>
        <v>0</v>
      </c>
      <c r="CB139" s="43">
        <f t="shared" si="319"/>
        <v>0</v>
      </c>
      <c r="CC139" s="43">
        <f t="shared" si="319"/>
        <v>0</v>
      </c>
      <c r="CD139" s="43">
        <f t="shared" si="319"/>
        <v>0</v>
      </c>
      <c r="CE139" s="43">
        <f t="shared" si="319"/>
        <v>0</v>
      </c>
      <c r="CF139" s="43">
        <f t="shared" si="319"/>
        <v>0</v>
      </c>
      <c r="CG139" s="43">
        <f t="shared" si="319"/>
        <v>0</v>
      </c>
      <c r="CH139" s="43">
        <f t="shared" si="319"/>
        <v>0</v>
      </c>
      <c r="CI139" s="43">
        <f t="shared" si="319"/>
        <v>0</v>
      </c>
      <c r="CJ139" s="43">
        <f t="shared" si="319"/>
        <v>15</v>
      </c>
      <c r="CK139" s="43">
        <f t="shared" si="319"/>
        <v>252120.95999999999</v>
      </c>
      <c r="CL139" s="43">
        <f t="shared" si="319"/>
        <v>0</v>
      </c>
      <c r="CM139" s="43">
        <f t="shared" si="319"/>
        <v>0</v>
      </c>
      <c r="CN139" s="43">
        <f t="shared" si="319"/>
        <v>0</v>
      </c>
      <c r="CO139" s="43">
        <f t="shared" si="319"/>
        <v>0</v>
      </c>
      <c r="CP139" s="43">
        <f t="shared" si="319"/>
        <v>0</v>
      </c>
      <c r="CQ139" s="43">
        <f t="shared" si="319"/>
        <v>0</v>
      </c>
      <c r="CR139" s="43">
        <f t="shared" si="319"/>
        <v>0</v>
      </c>
      <c r="CS139" s="43">
        <f t="shared" si="319"/>
        <v>0</v>
      </c>
      <c r="CT139" s="43">
        <f t="shared" si="319"/>
        <v>0</v>
      </c>
      <c r="CU139" s="43">
        <f t="shared" si="319"/>
        <v>0</v>
      </c>
      <c r="CV139" s="43">
        <f t="shared" si="319"/>
        <v>0</v>
      </c>
      <c r="CW139" s="43">
        <f t="shared" si="319"/>
        <v>0</v>
      </c>
      <c r="CX139" s="43">
        <f t="shared" si="319"/>
        <v>0</v>
      </c>
      <c r="CY139" s="43">
        <f t="shared" si="319"/>
        <v>0</v>
      </c>
      <c r="CZ139" s="43">
        <f t="shared" si="319"/>
        <v>0</v>
      </c>
      <c r="DA139" s="43">
        <f t="shared" si="319"/>
        <v>0</v>
      </c>
      <c r="DB139" s="43">
        <f t="shared" si="319"/>
        <v>0</v>
      </c>
      <c r="DC139" s="43">
        <f t="shared" si="319"/>
        <v>0</v>
      </c>
      <c r="DD139" s="43">
        <f t="shared" si="319"/>
        <v>7</v>
      </c>
      <c r="DE139" s="43">
        <f t="shared" si="319"/>
        <v>117656.448</v>
      </c>
      <c r="DF139" s="43">
        <f t="shared" si="319"/>
        <v>0</v>
      </c>
      <c r="DG139" s="43">
        <f t="shared" si="319"/>
        <v>0</v>
      </c>
      <c r="DH139" s="43">
        <f t="shared" si="319"/>
        <v>0</v>
      </c>
      <c r="DI139" s="43">
        <f t="shared" si="319"/>
        <v>0</v>
      </c>
      <c r="DJ139" s="43">
        <f t="shared" si="319"/>
        <v>0</v>
      </c>
      <c r="DK139" s="43">
        <f t="shared" si="319"/>
        <v>0</v>
      </c>
      <c r="DL139" s="43">
        <f t="shared" si="319"/>
        <v>0</v>
      </c>
      <c r="DM139" s="43">
        <f t="shared" si="319"/>
        <v>0</v>
      </c>
      <c r="DN139" s="43">
        <f t="shared" si="319"/>
        <v>0</v>
      </c>
      <c r="DO139" s="43">
        <f t="shared" si="319"/>
        <v>0</v>
      </c>
      <c r="DP139" s="43">
        <f t="shared" si="319"/>
        <v>0</v>
      </c>
      <c r="DQ139" s="43">
        <f t="shared" si="319"/>
        <v>0</v>
      </c>
      <c r="DR139" s="43">
        <f t="shared" si="319"/>
        <v>0</v>
      </c>
      <c r="DS139" s="43">
        <f t="shared" si="319"/>
        <v>0</v>
      </c>
      <c r="DT139" s="43">
        <f t="shared" si="319"/>
        <v>0</v>
      </c>
      <c r="DU139" s="43">
        <f t="shared" si="319"/>
        <v>0</v>
      </c>
      <c r="DV139" s="43">
        <f t="shared" si="319"/>
        <v>0</v>
      </c>
      <c r="DW139" s="43">
        <f t="shared" si="319"/>
        <v>0</v>
      </c>
      <c r="DX139" s="43">
        <f t="shared" si="319"/>
        <v>0</v>
      </c>
      <c r="DY139" s="43">
        <f t="shared" si="319"/>
        <v>0</v>
      </c>
      <c r="DZ139" s="43">
        <f t="shared" si="319"/>
        <v>0</v>
      </c>
      <c r="EA139" s="43">
        <f t="shared" si="319"/>
        <v>0</v>
      </c>
      <c r="EB139" s="43">
        <f t="shared" si="319"/>
        <v>0</v>
      </c>
      <c r="EC139" s="43">
        <f t="shared" si="319"/>
        <v>0</v>
      </c>
      <c r="ED139" s="43">
        <f t="shared" si="319"/>
        <v>0</v>
      </c>
      <c r="EE139" s="43">
        <f t="shared" si="319"/>
        <v>0</v>
      </c>
      <c r="EF139" s="43">
        <f t="shared" si="319"/>
        <v>0</v>
      </c>
      <c r="EG139" s="43">
        <f t="shared" si="319"/>
        <v>0</v>
      </c>
      <c r="EH139" s="43">
        <f t="shared" si="319"/>
        <v>0</v>
      </c>
      <c r="EI139" s="43">
        <f t="shared" si="319"/>
        <v>0</v>
      </c>
      <c r="EJ139" s="43"/>
      <c r="EK139" s="43"/>
      <c r="EL139" s="43">
        <f t="shared" si="319"/>
        <v>38</v>
      </c>
      <c r="EM139" s="43">
        <f t="shared" si="319"/>
        <v>593884.92799999996</v>
      </c>
      <c r="EN139" s="42">
        <f>EM139/EL139</f>
        <v>15628.550736842104</v>
      </c>
      <c r="EQ139" s="200"/>
      <c r="ER139" s="200"/>
      <c r="ES139" s="200"/>
      <c r="ET139" s="200"/>
      <c r="EU139" s="200"/>
      <c r="EV139" s="200"/>
      <c r="EW139" s="200"/>
      <c r="EX139" s="200"/>
      <c r="EY139" s="200"/>
      <c r="EZ139" s="200"/>
      <c r="FA139" s="200"/>
      <c r="FB139" s="200"/>
      <c r="FC139" s="200"/>
      <c r="FD139" s="200"/>
      <c r="FE139" s="200"/>
      <c r="FF139" s="200"/>
      <c r="FG139" s="200"/>
      <c r="FH139" s="200"/>
      <c r="FI139" s="200"/>
      <c r="FJ139" s="200"/>
      <c r="FK139" s="200"/>
      <c r="FL139" s="200"/>
      <c r="FM139" s="200"/>
      <c r="FN139" s="200"/>
      <c r="FO139" s="200"/>
      <c r="FP139" s="200"/>
      <c r="FQ139" s="200"/>
      <c r="FR139" s="200"/>
      <c r="FS139" s="200"/>
      <c r="FT139" s="200"/>
      <c r="FU139" s="200"/>
      <c r="FV139" s="200"/>
      <c r="FW139" s="200"/>
      <c r="FX139" s="200"/>
      <c r="FY139" s="200"/>
      <c r="FZ139" s="200"/>
      <c r="GA139" s="200"/>
      <c r="GB139" s="200"/>
      <c r="GC139" s="200"/>
      <c r="GD139" s="200"/>
      <c r="GE139" s="200"/>
      <c r="GF139" s="200"/>
      <c r="GG139" s="200"/>
      <c r="GH139" s="200"/>
      <c r="GI139" s="200"/>
      <c r="GJ139" s="200"/>
      <c r="GK139" s="200"/>
      <c r="GL139" s="200"/>
      <c r="GM139" s="200"/>
      <c r="GN139" s="200"/>
      <c r="GO139" s="200"/>
      <c r="GP139" s="200"/>
      <c r="GQ139" s="200"/>
      <c r="GR139" s="200"/>
      <c r="GS139" s="200"/>
      <c r="GT139" s="200"/>
      <c r="GU139" s="200"/>
      <c r="GV139" s="200"/>
      <c r="GW139" s="200"/>
      <c r="GX139" s="200"/>
      <c r="GY139" s="200"/>
      <c r="GZ139" s="200"/>
      <c r="HA139" s="200"/>
      <c r="HB139" s="200"/>
      <c r="HC139" s="200"/>
      <c r="HD139" s="200"/>
      <c r="HE139" s="200"/>
      <c r="HF139" s="200"/>
      <c r="HG139" s="200"/>
      <c r="HH139" s="200"/>
      <c r="HI139" s="200"/>
      <c r="HJ139" s="200"/>
      <c r="HK139" s="200"/>
      <c r="HL139" s="200"/>
      <c r="HM139" s="200"/>
      <c r="HN139" s="200"/>
      <c r="HO139" s="200"/>
      <c r="HP139" s="200"/>
      <c r="HQ139" s="200"/>
      <c r="HR139" s="200"/>
      <c r="HS139" s="200"/>
      <c r="HT139" s="200"/>
      <c r="HU139" s="200"/>
      <c r="HV139" s="200"/>
      <c r="HW139" s="200"/>
      <c r="HX139" s="200"/>
      <c r="HY139" s="200"/>
      <c r="HZ139" s="200"/>
      <c r="IA139" s="200"/>
      <c r="IB139" s="200"/>
      <c r="IC139" s="200"/>
      <c r="ID139" s="200"/>
      <c r="IE139" s="200"/>
      <c r="IF139" s="200"/>
      <c r="IG139" s="200"/>
      <c r="IH139" s="200"/>
      <c r="II139" s="200"/>
      <c r="IJ139" s="200"/>
      <c r="IK139" s="200"/>
      <c r="IL139" s="200"/>
      <c r="IM139" s="200"/>
      <c r="IN139" s="200"/>
      <c r="IO139" s="200"/>
      <c r="IP139" s="200"/>
      <c r="IQ139" s="200"/>
      <c r="IR139" s="200"/>
      <c r="IS139" s="200"/>
      <c r="IT139" s="200"/>
      <c r="IU139" s="200"/>
      <c r="IV139" s="200"/>
      <c r="IW139" s="200"/>
      <c r="IX139" s="200"/>
      <c r="IY139" s="200"/>
      <c r="IZ139" s="200"/>
      <c r="JA139" s="200"/>
      <c r="JB139" s="200"/>
      <c r="JC139" s="200"/>
      <c r="JD139" s="200"/>
      <c r="JE139" s="200"/>
    </row>
    <row r="140" spans="1:265" ht="30" x14ac:dyDescent="0.25">
      <c r="A140" s="44"/>
      <c r="B140" s="45">
        <v>99</v>
      </c>
      <c r="C140" s="46" t="s">
        <v>392</v>
      </c>
      <c r="D140" s="67" t="s">
        <v>393</v>
      </c>
      <c r="E140" s="48">
        <v>13520</v>
      </c>
      <c r="F140" s="78">
        <v>0.74</v>
      </c>
      <c r="G140" s="78"/>
      <c r="H140" s="50">
        <v>1</v>
      </c>
      <c r="I140" s="51"/>
      <c r="J140" s="48">
        <v>1.4</v>
      </c>
      <c r="K140" s="48">
        <v>1.68</v>
      </c>
      <c r="L140" s="48">
        <v>2.23</v>
      </c>
      <c r="M140" s="52">
        <v>2.57</v>
      </c>
      <c r="N140" s="53"/>
      <c r="O140" s="54">
        <f>N140*E140*F140*H140*J140*$O$8</f>
        <v>0</v>
      </c>
      <c r="P140" s="55"/>
      <c r="Q140" s="54">
        <f>P140*E140*F140*H140*J140*$Q$8</f>
        <v>0</v>
      </c>
      <c r="R140" s="53"/>
      <c r="S140" s="54">
        <f>R140*E140*F140*H140*J140*$S$8</f>
        <v>0</v>
      </c>
      <c r="T140" s="53"/>
      <c r="U140" s="54">
        <f>SUM(T140*E140*F140*H140*J140*$U$8)</f>
        <v>0</v>
      </c>
      <c r="V140" s="53"/>
      <c r="W140" s="53">
        <f>SUM(V140*E140*F140*H140*J140*$W$8)</f>
        <v>0</v>
      </c>
      <c r="X140" s="53"/>
      <c r="Y140" s="54">
        <f>SUM(X140*E140*F140*H140*J140*$Y$8)</f>
        <v>0</v>
      </c>
      <c r="Z140" s="53"/>
      <c r="AA140" s="54">
        <f>SUM(Z140*E140*F140*H140*J140*$AA$8)</f>
        <v>0</v>
      </c>
      <c r="AB140" s="53"/>
      <c r="AC140" s="54">
        <f>SUM(AB140*E140*F140*H140*J140*$AC$8)</f>
        <v>0</v>
      </c>
      <c r="AD140" s="53"/>
      <c r="AE140" s="54">
        <f>SUM(AD140*E140*F140*H140*K140*$AE$8)</f>
        <v>0</v>
      </c>
      <c r="AF140" s="53"/>
      <c r="AG140" s="54">
        <f>SUM(AF140*E140*F140*H140*K140*$AG$8)</f>
        <v>0</v>
      </c>
      <c r="AH140" s="53"/>
      <c r="AI140" s="54">
        <f>SUM(AH140*E140*F140*H140*J140*$AI$8)</f>
        <v>0</v>
      </c>
      <c r="AJ140" s="53"/>
      <c r="AK140" s="53">
        <f>SUM(AJ140*E140*F140*H140*J140*$AK$8)</f>
        <v>0</v>
      </c>
      <c r="AL140" s="53"/>
      <c r="AM140" s="54">
        <f>SUM(AL140*E140*F140*H140*J140*$AM$8)</f>
        <v>0</v>
      </c>
      <c r="AN140" s="53"/>
      <c r="AO140" s="54">
        <f>SUM(AN140*E140*F140*H140*J140*$AO$8)</f>
        <v>0</v>
      </c>
      <c r="AP140" s="53"/>
      <c r="AQ140" s="54">
        <f>SUM(E140*F140*H140*J140*AP140*$AQ$8)</f>
        <v>0</v>
      </c>
      <c r="AR140" s="53"/>
      <c r="AS140" s="54">
        <f>SUM(AR140*E140*F140*H140*J140*$AS$8)</f>
        <v>0</v>
      </c>
      <c r="AT140" s="53"/>
      <c r="AU140" s="54">
        <f>SUM(AT140*E140*F140*H140*J140*$AU$8)</f>
        <v>0</v>
      </c>
      <c r="AV140" s="53"/>
      <c r="AW140" s="54">
        <f>SUM(AV140*E140*F140*H140*J140*$AW$8)</f>
        <v>0</v>
      </c>
      <c r="AX140" s="53"/>
      <c r="AY140" s="54">
        <f>SUM(AX140*E140*F140*H140*J140*$AY$8)</f>
        <v>0</v>
      </c>
      <c r="AZ140" s="53"/>
      <c r="BA140" s="54">
        <f>SUM(AZ140*E140*F140*H140*J140*$BA$8)</f>
        <v>0</v>
      </c>
      <c r="BB140" s="53"/>
      <c r="BC140" s="54">
        <f>SUM(BB140*E140*F140*H140*J140*$BC$8)</f>
        <v>0</v>
      </c>
      <c r="BD140" s="53"/>
      <c r="BE140" s="54">
        <f>SUM(BD140*E140*F140*H140*J140*$BE$8)</f>
        <v>0</v>
      </c>
      <c r="BF140" s="53">
        <v>16</v>
      </c>
      <c r="BG140" s="54">
        <f>BF140*E140*F140*H140*J140*$BG$8</f>
        <v>224107.51999999996</v>
      </c>
      <c r="BH140" s="53"/>
      <c r="BI140" s="54">
        <f>BH140*E140*F140*H140*J140*$BI$8</f>
        <v>0</v>
      </c>
      <c r="BJ140" s="53"/>
      <c r="BK140" s="54">
        <f>BJ140*E140*F140*H140*J140*$BK$8</f>
        <v>0</v>
      </c>
      <c r="BL140" s="53"/>
      <c r="BM140" s="54">
        <f>SUM(BL140*E140*F140*H140*J140*$BM$8)</f>
        <v>0</v>
      </c>
      <c r="BN140" s="53"/>
      <c r="BO140" s="54">
        <f>SUM(BN140*E140*F140*H140*J140*$BO$8)</f>
        <v>0</v>
      </c>
      <c r="BP140" s="53"/>
      <c r="BQ140" s="54">
        <f>SUM(BP140*E140*F140*H140*J140*$BQ$8)</f>
        <v>0</v>
      </c>
      <c r="BR140" s="53"/>
      <c r="BS140" s="54">
        <f>SUM(BR140*E140*F140*H140*J140*$BS$8)</f>
        <v>0</v>
      </c>
      <c r="BT140" s="53"/>
      <c r="BU140" s="54">
        <f>SUM(BT140*E140*F140*H140*J140*$BU$8)</f>
        <v>0</v>
      </c>
      <c r="BV140" s="53"/>
      <c r="BW140" s="54">
        <f>BV140*E140*F140*H140*J140*$BW$8</f>
        <v>0</v>
      </c>
      <c r="BX140" s="53"/>
      <c r="BY140" s="54">
        <f>SUM(BX140*E140*F140*H140*J140*$BY$8)</f>
        <v>0</v>
      </c>
      <c r="BZ140" s="53"/>
      <c r="CA140" s="54">
        <f>SUM(BZ140*E140*F140*H140*J140*$CA$8)</f>
        <v>0</v>
      </c>
      <c r="CB140" s="53"/>
      <c r="CC140" s="54">
        <f>SUM(CB140*E140*F140*H140*J140*$CC$8)</f>
        <v>0</v>
      </c>
      <c r="CD140" s="53"/>
      <c r="CE140" s="54">
        <f>SUM(CD140*E140*F140*H140*J140*$CE$8)</f>
        <v>0</v>
      </c>
      <c r="CF140" s="53"/>
      <c r="CG140" s="54">
        <f>CF140*E140*F140*H140*J140*$CG$8</f>
        <v>0</v>
      </c>
      <c r="CH140" s="53"/>
      <c r="CI140" s="54">
        <f>SUM(CH140*E140*F140*H140*J140*$CI$8)</f>
        <v>0</v>
      </c>
      <c r="CJ140" s="53">
        <v>15</v>
      </c>
      <c r="CK140" s="54">
        <f>SUM(CJ140*E140*F140*H140*K140*$CK$8)</f>
        <v>252120.95999999999</v>
      </c>
      <c r="CL140" s="53"/>
      <c r="CM140" s="54">
        <f>SUM(CL140*E140*F140*H140*K140*$CM$8)</f>
        <v>0</v>
      </c>
      <c r="CN140" s="53"/>
      <c r="CO140" s="54">
        <f>SUM(CN140*E140*F140*H140*K140*$CO$8)</f>
        <v>0</v>
      </c>
      <c r="CP140" s="53"/>
      <c r="CQ140" s="54">
        <f>SUM(CP140*E140*F140*H140*K140*$CQ$8)</f>
        <v>0</v>
      </c>
      <c r="CR140" s="53"/>
      <c r="CS140" s="54">
        <f>SUM(CR140*E140*F140*H140*K140*$CS$8)</f>
        <v>0</v>
      </c>
      <c r="CT140" s="53"/>
      <c r="CU140" s="54">
        <f>SUM(CT140*E140*F140*H140*K140*$CU$8)</f>
        <v>0</v>
      </c>
      <c r="CV140" s="53"/>
      <c r="CW140" s="54">
        <f>SUM(CV140*E140*F140*H140*K140*$CW$8)</f>
        <v>0</v>
      </c>
      <c r="CX140" s="53"/>
      <c r="CY140" s="54">
        <f>SUM(CX140*E140*F140*H140*K140*$CY$8)</f>
        <v>0</v>
      </c>
      <c r="CZ140" s="53"/>
      <c r="DA140" s="54">
        <f>SUM(CZ140*E140*F140*H140*K140*$DA$8)</f>
        <v>0</v>
      </c>
      <c r="DB140" s="53"/>
      <c r="DC140" s="54">
        <f>SUM(DB140*E140*F140*H140*K140*$DC$8)</f>
        <v>0</v>
      </c>
      <c r="DD140" s="53">
        <v>7</v>
      </c>
      <c r="DE140" s="54">
        <f>SUM(DD140*E140*F140*H140*K140*$DE$8)</f>
        <v>117656.448</v>
      </c>
      <c r="DF140" s="53"/>
      <c r="DG140" s="54">
        <f>SUM(DF140*E140*F140*H140*K140*$DG$8)</f>
        <v>0</v>
      </c>
      <c r="DH140" s="53"/>
      <c r="DI140" s="54">
        <f>SUM(DH140*E140*F140*H140*K140*$DI$8)</f>
        <v>0</v>
      </c>
      <c r="DJ140" s="53"/>
      <c r="DK140" s="54">
        <f>SUM(DJ140*E140*F140*H140*K140*$DK$8)</f>
        <v>0</v>
      </c>
      <c r="DL140" s="53"/>
      <c r="DM140" s="54">
        <f>SUM(DL140*E140*F140*H140*K140*$DM$8)</f>
        <v>0</v>
      </c>
      <c r="DN140" s="53"/>
      <c r="DO140" s="54">
        <f>DN140*E140*F140*H140*K140*$DO$8</f>
        <v>0</v>
      </c>
      <c r="DP140" s="53"/>
      <c r="DQ140" s="54">
        <f>SUM(DP140*E140*F140*H140*K140*$DQ$8)</f>
        <v>0</v>
      </c>
      <c r="DR140" s="53"/>
      <c r="DS140" s="54">
        <f>SUM(DR140*E140*F140*H140*K140*$DS$8)</f>
        <v>0</v>
      </c>
      <c r="DT140" s="53"/>
      <c r="DU140" s="54">
        <f>SUM(DT140*E140*F140*H140*L140*$DU$8)</f>
        <v>0</v>
      </c>
      <c r="DV140" s="57"/>
      <c r="DW140" s="54">
        <f>SUM(DV140*E140*F140*H140*M140*$DW$8)</f>
        <v>0</v>
      </c>
      <c r="DX140" s="53"/>
      <c r="DY140" s="54">
        <f>SUM(DX140*E140*F140*H140*J140*$DY$8)</f>
        <v>0</v>
      </c>
      <c r="DZ140" s="53"/>
      <c r="EA140" s="59">
        <f>SUM(DZ140*E140*F140*H140*J140*$EA$8)</f>
        <v>0</v>
      </c>
      <c r="EB140" s="53"/>
      <c r="EC140" s="54">
        <f>SUM(EB140*E140*F140*H140*J140*$EC$8)</f>
        <v>0</v>
      </c>
      <c r="ED140" s="53"/>
      <c r="EE140" s="54">
        <f>SUM(ED140*E140*F140*H140*J140*$EE$8)</f>
        <v>0</v>
      </c>
      <c r="EF140" s="53"/>
      <c r="EG140" s="54">
        <f>EF140*E140*F140*H140*J140*$EG$8</f>
        <v>0</v>
      </c>
      <c r="EH140" s="53"/>
      <c r="EI140" s="54">
        <f>EH140*E140*F140*H140*J140*$EI$8</f>
        <v>0</v>
      </c>
      <c r="EJ140" s="53"/>
      <c r="EK140" s="54"/>
      <c r="EL140" s="60">
        <f>SUM(N140,X140,P140,R140,Z140,T140,V140,AB140,AD140,AF140,AH140,AJ140,AP140,AR140,AT140,AN140,CJ140,CP140,CT140,BX140,BZ140,CZ140,DB140,DD140,DF140,DH140,DJ140,DL140,AV140,AL140,AX140,AZ140,BB140,BD140,BF140,BH140,BJ140,BL140,BN140,BP140,BR140,EB140,ED140,DX140,DZ140,BT140,BV140,CR140,CL140,CN140,CV140,CX140,CB140,CD140,CF140,CH140,DN140,DP140,DR140,DT140,DV140,EF140,EH140,EJ140)</f>
        <v>38</v>
      </c>
      <c r="EM140" s="60">
        <f>SUM(O140,Y140,Q140,S140,AA140,U140,W140,AC140,AE140,AG140,AI140,AK140,AQ140,AS140,AU140,AO140,CK140,CQ140,CU140,BY140,CA140,DA140,DC140,DE140,DG140,DI140,DK140,DM140,AW140,AM140,AY140,BA140,BC140,BE140,BG140,BI140,BK140,BM140,BO140,BQ140,BS140,EC140,EE140,DY140,EA140,BU140,BW140,CS140,CM140,CO140,CW140,CY140,CC140,CE140,CG140,CI140,DO140,DQ140,DS140,DU140,DW140,EG140,EI140,EK140)</f>
        <v>593884.92799999996</v>
      </c>
      <c r="EN140" s="1">
        <f>EL140*H140</f>
        <v>38</v>
      </c>
    </row>
    <row r="141" spans="1:265" s="80" customFormat="1" x14ac:dyDescent="0.25">
      <c r="A141" s="91">
        <v>28</v>
      </c>
      <c r="B141" s="92"/>
      <c r="C141" s="72"/>
      <c r="D141" s="34" t="s">
        <v>394</v>
      </c>
      <c r="E141" s="48">
        <v>13520</v>
      </c>
      <c r="F141" s="85">
        <v>1.32</v>
      </c>
      <c r="G141" s="85"/>
      <c r="H141" s="36">
        <v>1</v>
      </c>
      <c r="I141" s="75"/>
      <c r="J141" s="93"/>
      <c r="K141" s="93"/>
      <c r="L141" s="93"/>
      <c r="M141" s="108">
        <v>2.57</v>
      </c>
      <c r="N141" s="43">
        <f>N142</f>
        <v>0</v>
      </c>
      <c r="O141" s="43">
        <f t="shared" ref="O141:BZ141" si="320">O142</f>
        <v>0</v>
      </c>
      <c r="P141" s="43">
        <f t="shared" si="320"/>
        <v>0</v>
      </c>
      <c r="Q141" s="43">
        <f t="shared" si="320"/>
        <v>0</v>
      </c>
      <c r="R141" s="43">
        <f t="shared" si="320"/>
        <v>52</v>
      </c>
      <c r="S141" s="43">
        <f t="shared" si="320"/>
        <v>1299217.9199999999</v>
      </c>
      <c r="T141" s="43">
        <f t="shared" si="320"/>
        <v>0</v>
      </c>
      <c r="U141" s="43">
        <f t="shared" si="320"/>
        <v>0</v>
      </c>
      <c r="V141" s="43">
        <f t="shared" si="320"/>
        <v>0</v>
      </c>
      <c r="W141" s="43">
        <f t="shared" si="320"/>
        <v>0</v>
      </c>
      <c r="X141" s="43">
        <f t="shared" si="320"/>
        <v>0</v>
      </c>
      <c r="Y141" s="43">
        <f t="shared" si="320"/>
        <v>0</v>
      </c>
      <c r="Z141" s="43">
        <f t="shared" si="320"/>
        <v>0</v>
      </c>
      <c r="AA141" s="43">
        <f t="shared" si="320"/>
        <v>0</v>
      </c>
      <c r="AB141" s="43">
        <f t="shared" si="320"/>
        <v>0</v>
      </c>
      <c r="AC141" s="43">
        <f t="shared" si="320"/>
        <v>0</v>
      </c>
      <c r="AD141" s="43">
        <f t="shared" si="320"/>
        <v>14</v>
      </c>
      <c r="AE141" s="43">
        <f t="shared" si="320"/>
        <v>419747.32799999998</v>
      </c>
      <c r="AF141" s="43">
        <f t="shared" si="320"/>
        <v>0</v>
      </c>
      <c r="AG141" s="43">
        <f t="shared" si="320"/>
        <v>0</v>
      </c>
      <c r="AH141" s="43">
        <f t="shared" si="320"/>
        <v>0</v>
      </c>
      <c r="AI141" s="43">
        <f t="shared" si="320"/>
        <v>0</v>
      </c>
      <c r="AJ141" s="43">
        <f t="shared" si="320"/>
        <v>0</v>
      </c>
      <c r="AK141" s="43">
        <f t="shared" si="320"/>
        <v>0</v>
      </c>
      <c r="AL141" s="43">
        <f t="shared" si="320"/>
        <v>0</v>
      </c>
      <c r="AM141" s="43">
        <f t="shared" si="320"/>
        <v>0</v>
      </c>
      <c r="AN141" s="43">
        <f t="shared" si="320"/>
        <v>0</v>
      </c>
      <c r="AO141" s="43">
        <f t="shared" si="320"/>
        <v>0</v>
      </c>
      <c r="AP141" s="43">
        <f t="shared" si="320"/>
        <v>0</v>
      </c>
      <c r="AQ141" s="43">
        <f t="shared" si="320"/>
        <v>0</v>
      </c>
      <c r="AR141" s="43">
        <f t="shared" si="320"/>
        <v>0</v>
      </c>
      <c r="AS141" s="43">
        <f t="shared" si="320"/>
        <v>0</v>
      </c>
      <c r="AT141" s="43">
        <f t="shared" si="320"/>
        <v>0</v>
      </c>
      <c r="AU141" s="43">
        <f t="shared" si="320"/>
        <v>0</v>
      </c>
      <c r="AV141" s="43">
        <f t="shared" si="320"/>
        <v>0</v>
      </c>
      <c r="AW141" s="43">
        <f t="shared" si="320"/>
        <v>0</v>
      </c>
      <c r="AX141" s="43">
        <f t="shared" si="320"/>
        <v>0</v>
      </c>
      <c r="AY141" s="43">
        <f t="shared" si="320"/>
        <v>0</v>
      </c>
      <c r="AZ141" s="43">
        <f t="shared" si="320"/>
        <v>0</v>
      </c>
      <c r="BA141" s="43">
        <f t="shared" si="320"/>
        <v>0</v>
      </c>
      <c r="BB141" s="43">
        <f t="shared" si="320"/>
        <v>0</v>
      </c>
      <c r="BC141" s="43">
        <f t="shared" si="320"/>
        <v>0</v>
      </c>
      <c r="BD141" s="43">
        <f t="shared" si="320"/>
        <v>0</v>
      </c>
      <c r="BE141" s="43">
        <f t="shared" si="320"/>
        <v>0</v>
      </c>
      <c r="BF141" s="43">
        <f t="shared" si="320"/>
        <v>0</v>
      </c>
      <c r="BG141" s="43">
        <f t="shared" si="320"/>
        <v>0</v>
      </c>
      <c r="BH141" s="43">
        <f t="shared" si="320"/>
        <v>0</v>
      </c>
      <c r="BI141" s="43">
        <f t="shared" si="320"/>
        <v>0</v>
      </c>
      <c r="BJ141" s="43">
        <f t="shared" si="320"/>
        <v>0</v>
      </c>
      <c r="BK141" s="43">
        <f t="shared" si="320"/>
        <v>0</v>
      </c>
      <c r="BL141" s="43">
        <f t="shared" si="320"/>
        <v>0</v>
      </c>
      <c r="BM141" s="43">
        <f t="shared" si="320"/>
        <v>0</v>
      </c>
      <c r="BN141" s="43">
        <f t="shared" si="320"/>
        <v>0</v>
      </c>
      <c r="BO141" s="43">
        <f t="shared" si="320"/>
        <v>0</v>
      </c>
      <c r="BP141" s="43">
        <f t="shared" si="320"/>
        <v>0</v>
      </c>
      <c r="BQ141" s="43">
        <f t="shared" si="320"/>
        <v>0</v>
      </c>
      <c r="BR141" s="43">
        <f t="shared" si="320"/>
        <v>0</v>
      </c>
      <c r="BS141" s="43">
        <f t="shared" si="320"/>
        <v>0</v>
      </c>
      <c r="BT141" s="43">
        <f t="shared" si="320"/>
        <v>0</v>
      </c>
      <c r="BU141" s="43">
        <f t="shared" si="320"/>
        <v>0</v>
      </c>
      <c r="BV141" s="43">
        <f t="shared" si="320"/>
        <v>0</v>
      </c>
      <c r="BW141" s="43">
        <f t="shared" si="320"/>
        <v>0</v>
      </c>
      <c r="BX141" s="43">
        <f t="shared" si="320"/>
        <v>0</v>
      </c>
      <c r="BY141" s="43">
        <f t="shared" si="320"/>
        <v>0</v>
      </c>
      <c r="BZ141" s="43">
        <f t="shared" si="320"/>
        <v>0</v>
      </c>
      <c r="CA141" s="43">
        <f t="shared" ref="CA141:EM141" si="321">CA142</f>
        <v>0</v>
      </c>
      <c r="CB141" s="43">
        <f t="shared" si="321"/>
        <v>0</v>
      </c>
      <c r="CC141" s="43">
        <f t="shared" si="321"/>
        <v>0</v>
      </c>
      <c r="CD141" s="43">
        <f t="shared" si="321"/>
        <v>0</v>
      </c>
      <c r="CE141" s="43">
        <f t="shared" si="321"/>
        <v>0</v>
      </c>
      <c r="CF141" s="43">
        <f t="shared" si="321"/>
        <v>0</v>
      </c>
      <c r="CG141" s="43">
        <f t="shared" si="321"/>
        <v>0</v>
      </c>
      <c r="CH141" s="43">
        <f t="shared" si="321"/>
        <v>0</v>
      </c>
      <c r="CI141" s="43">
        <f t="shared" si="321"/>
        <v>0</v>
      </c>
      <c r="CJ141" s="43">
        <f t="shared" si="321"/>
        <v>0</v>
      </c>
      <c r="CK141" s="43">
        <f t="shared" si="321"/>
        <v>0</v>
      </c>
      <c r="CL141" s="43">
        <f t="shared" si="321"/>
        <v>0</v>
      </c>
      <c r="CM141" s="43">
        <f t="shared" si="321"/>
        <v>0</v>
      </c>
      <c r="CN141" s="43">
        <f t="shared" si="321"/>
        <v>0</v>
      </c>
      <c r="CO141" s="43">
        <f t="shared" si="321"/>
        <v>0</v>
      </c>
      <c r="CP141" s="43">
        <f t="shared" si="321"/>
        <v>0</v>
      </c>
      <c r="CQ141" s="43">
        <f t="shared" si="321"/>
        <v>0</v>
      </c>
      <c r="CR141" s="43">
        <f t="shared" si="321"/>
        <v>0</v>
      </c>
      <c r="CS141" s="43">
        <f t="shared" si="321"/>
        <v>0</v>
      </c>
      <c r="CT141" s="43">
        <f t="shared" si="321"/>
        <v>0</v>
      </c>
      <c r="CU141" s="43">
        <f t="shared" si="321"/>
        <v>0</v>
      </c>
      <c r="CV141" s="43">
        <f t="shared" si="321"/>
        <v>0</v>
      </c>
      <c r="CW141" s="43">
        <f t="shared" si="321"/>
        <v>0</v>
      </c>
      <c r="CX141" s="43">
        <f t="shared" si="321"/>
        <v>0</v>
      </c>
      <c r="CY141" s="43">
        <f t="shared" si="321"/>
        <v>0</v>
      </c>
      <c r="CZ141" s="43">
        <f t="shared" si="321"/>
        <v>0</v>
      </c>
      <c r="DA141" s="43">
        <f t="shared" si="321"/>
        <v>0</v>
      </c>
      <c r="DB141" s="43">
        <f t="shared" si="321"/>
        <v>0</v>
      </c>
      <c r="DC141" s="43">
        <f t="shared" si="321"/>
        <v>0</v>
      </c>
      <c r="DD141" s="43">
        <f t="shared" si="321"/>
        <v>0</v>
      </c>
      <c r="DE141" s="43">
        <f t="shared" si="321"/>
        <v>0</v>
      </c>
      <c r="DF141" s="43">
        <f t="shared" si="321"/>
        <v>0</v>
      </c>
      <c r="DG141" s="43">
        <f t="shared" si="321"/>
        <v>0</v>
      </c>
      <c r="DH141" s="43">
        <f t="shared" si="321"/>
        <v>0</v>
      </c>
      <c r="DI141" s="43">
        <f t="shared" si="321"/>
        <v>0</v>
      </c>
      <c r="DJ141" s="43">
        <f t="shared" si="321"/>
        <v>0</v>
      </c>
      <c r="DK141" s="43">
        <f t="shared" si="321"/>
        <v>0</v>
      </c>
      <c r="DL141" s="43">
        <f t="shared" si="321"/>
        <v>0</v>
      </c>
      <c r="DM141" s="43">
        <f t="shared" si="321"/>
        <v>0</v>
      </c>
      <c r="DN141" s="43">
        <f t="shared" si="321"/>
        <v>0</v>
      </c>
      <c r="DO141" s="43">
        <f t="shared" si="321"/>
        <v>0</v>
      </c>
      <c r="DP141" s="43">
        <f t="shared" si="321"/>
        <v>0</v>
      </c>
      <c r="DQ141" s="43">
        <f t="shared" si="321"/>
        <v>0</v>
      </c>
      <c r="DR141" s="43">
        <f t="shared" si="321"/>
        <v>0</v>
      </c>
      <c r="DS141" s="43">
        <f t="shared" si="321"/>
        <v>0</v>
      </c>
      <c r="DT141" s="43">
        <f t="shared" si="321"/>
        <v>0</v>
      </c>
      <c r="DU141" s="43">
        <f t="shared" si="321"/>
        <v>0</v>
      </c>
      <c r="DV141" s="43">
        <f t="shared" si="321"/>
        <v>0</v>
      </c>
      <c r="DW141" s="43">
        <f t="shared" si="321"/>
        <v>0</v>
      </c>
      <c r="DX141" s="43">
        <f t="shared" si="321"/>
        <v>0</v>
      </c>
      <c r="DY141" s="43">
        <f t="shared" si="321"/>
        <v>0</v>
      </c>
      <c r="DZ141" s="43">
        <f t="shared" si="321"/>
        <v>0</v>
      </c>
      <c r="EA141" s="43">
        <f t="shared" si="321"/>
        <v>0</v>
      </c>
      <c r="EB141" s="43">
        <f t="shared" si="321"/>
        <v>0</v>
      </c>
      <c r="EC141" s="43">
        <f t="shared" si="321"/>
        <v>0</v>
      </c>
      <c r="ED141" s="43">
        <f t="shared" si="321"/>
        <v>0</v>
      </c>
      <c r="EE141" s="43">
        <f t="shared" si="321"/>
        <v>0</v>
      </c>
      <c r="EF141" s="43">
        <f t="shared" si="321"/>
        <v>0</v>
      </c>
      <c r="EG141" s="43">
        <f t="shared" si="321"/>
        <v>0</v>
      </c>
      <c r="EH141" s="43">
        <f t="shared" si="321"/>
        <v>0</v>
      </c>
      <c r="EI141" s="43">
        <f t="shared" si="321"/>
        <v>0</v>
      </c>
      <c r="EJ141" s="43"/>
      <c r="EK141" s="43"/>
      <c r="EL141" s="43">
        <f t="shared" si="321"/>
        <v>66</v>
      </c>
      <c r="EM141" s="43">
        <f t="shared" si="321"/>
        <v>1718965.2479999999</v>
      </c>
      <c r="EN141" s="42">
        <f>EM141/EL141</f>
        <v>26044.928</v>
      </c>
      <c r="EQ141" s="200"/>
      <c r="ER141" s="200"/>
      <c r="ES141" s="200"/>
      <c r="ET141" s="200"/>
      <c r="EU141" s="200"/>
      <c r="EV141" s="200"/>
      <c r="EW141" s="200"/>
      <c r="EX141" s="200"/>
      <c r="EY141" s="200"/>
      <c r="EZ141" s="200"/>
      <c r="FA141" s="200"/>
      <c r="FB141" s="200"/>
      <c r="FC141" s="200"/>
      <c r="FD141" s="200"/>
      <c r="FE141" s="200"/>
      <c r="FF141" s="200"/>
      <c r="FG141" s="200"/>
      <c r="FH141" s="200"/>
      <c r="FI141" s="200"/>
      <c r="FJ141" s="200"/>
      <c r="FK141" s="200"/>
      <c r="FL141" s="200"/>
      <c r="FM141" s="200"/>
      <c r="FN141" s="200"/>
      <c r="FO141" s="200"/>
      <c r="FP141" s="200"/>
      <c r="FQ141" s="200"/>
      <c r="FR141" s="200"/>
      <c r="FS141" s="200"/>
      <c r="FT141" s="200"/>
      <c r="FU141" s="200"/>
      <c r="FV141" s="200"/>
      <c r="FW141" s="200"/>
      <c r="FX141" s="200"/>
      <c r="FY141" s="200"/>
      <c r="FZ141" s="200"/>
      <c r="GA141" s="200"/>
      <c r="GB141" s="200"/>
      <c r="GC141" s="200"/>
      <c r="GD141" s="200"/>
      <c r="GE141" s="200"/>
      <c r="GF141" s="200"/>
      <c r="GG141" s="200"/>
      <c r="GH141" s="200"/>
      <c r="GI141" s="200"/>
      <c r="GJ141" s="200"/>
      <c r="GK141" s="200"/>
      <c r="GL141" s="200"/>
      <c r="GM141" s="200"/>
      <c r="GN141" s="200"/>
      <c r="GO141" s="200"/>
      <c r="GP141" s="200"/>
      <c r="GQ141" s="200"/>
      <c r="GR141" s="200"/>
      <c r="GS141" s="200"/>
      <c r="GT141" s="200"/>
      <c r="GU141" s="200"/>
      <c r="GV141" s="200"/>
      <c r="GW141" s="200"/>
      <c r="GX141" s="200"/>
      <c r="GY141" s="200"/>
      <c r="GZ141" s="200"/>
      <c r="HA141" s="200"/>
      <c r="HB141" s="200"/>
      <c r="HC141" s="200"/>
      <c r="HD141" s="200"/>
      <c r="HE141" s="200"/>
      <c r="HF141" s="200"/>
      <c r="HG141" s="200"/>
      <c r="HH141" s="200"/>
      <c r="HI141" s="200"/>
      <c r="HJ141" s="200"/>
      <c r="HK141" s="200"/>
      <c r="HL141" s="200"/>
      <c r="HM141" s="200"/>
      <c r="HN141" s="200"/>
      <c r="HO141" s="200"/>
      <c r="HP141" s="200"/>
      <c r="HQ141" s="200"/>
      <c r="HR141" s="200"/>
      <c r="HS141" s="200"/>
      <c r="HT141" s="200"/>
      <c r="HU141" s="200"/>
      <c r="HV141" s="200"/>
      <c r="HW141" s="200"/>
      <c r="HX141" s="200"/>
      <c r="HY141" s="200"/>
      <c r="HZ141" s="200"/>
      <c r="IA141" s="200"/>
      <c r="IB141" s="200"/>
      <c r="IC141" s="200"/>
      <c r="ID141" s="200"/>
      <c r="IE141" s="200"/>
      <c r="IF141" s="200"/>
      <c r="IG141" s="200"/>
      <c r="IH141" s="200"/>
      <c r="II141" s="200"/>
      <c r="IJ141" s="200"/>
      <c r="IK141" s="200"/>
      <c r="IL141" s="200"/>
      <c r="IM141" s="200"/>
      <c r="IN141" s="200"/>
      <c r="IO141" s="200"/>
      <c r="IP141" s="200"/>
      <c r="IQ141" s="200"/>
      <c r="IR141" s="200"/>
      <c r="IS141" s="200"/>
      <c r="IT141" s="200"/>
      <c r="IU141" s="200"/>
      <c r="IV141" s="200"/>
      <c r="IW141" s="200"/>
      <c r="IX141" s="200"/>
      <c r="IY141" s="200"/>
      <c r="IZ141" s="200"/>
      <c r="JA141" s="200"/>
      <c r="JB141" s="200"/>
      <c r="JC141" s="200"/>
      <c r="JD141" s="200"/>
      <c r="JE141" s="200"/>
    </row>
    <row r="142" spans="1:265" ht="30" x14ac:dyDescent="0.25">
      <c r="A142" s="44"/>
      <c r="B142" s="45">
        <v>100</v>
      </c>
      <c r="C142" s="46" t="s">
        <v>395</v>
      </c>
      <c r="D142" s="47" t="s">
        <v>396</v>
      </c>
      <c r="E142" s="48">
        <v>13520</v>
      </c>
      <c r="F142" s="49">
        <v>1.32</v>
      </c>
      <c r="G142" s="49"/>
      <c r="H142" s="50">
        <v>1</v>
      </c>
      <c r="I142" s="51"/>
      <c r="J142" s="48">
        <v>1.4</v>
      </c>
      <c r="K142" s="48">
        <v>1.68</v>
      </c>
      <c r="L142" s="48">
        <v>2.23</v>
      </c>
      <c r="M142" s="52">
        <v>2.57</v>
      </c>
      <c r="N142" s="53"/>
      <c r="O142" s="54">
        <f>N142*E142*F142*H142*J142*$O$8</f>
        <v>0</v>
      </c>
      <c r="P142" s="55"/>
      <c r="Q142" s="54">
        <f>P142*E142*F142*H142*J142*$Q$8</f>
        <v>0</v>
      </c>
      <c r="R142" s="58">
        <f>52</f>
        <v>52</v>
      </c>
      <c r="S142" s="54">
        <f>R142*E142*F142*H142*J142*$S$8</f>
        <v>1299217.9199999999</v>
      </c>
      <c r="T142" s="53"/>
      <c r="U142" s="54">
        <f>SUM(T142*E142*F142*H142*J142*$U$8)</f>
        <v>0</v>
      </c>
      <c r="V142" s="53"/>
      <c r="W142" s="53">
        <f>SUM(V142*E142*F142*H142*J142*$W$8)</f>
        <v>0</v>
      </c>
      <c r="X142" s="53"/>
      <c r="Y142" s="54">
        <f>SUM(X142*E142*F142*H142*J142*$Y$8)</f>
        <v>0</v>
      </c>
      <c r="Z142" s="53"/>
      <c r="AA142" s="54">
        <f>SUM(Z142*E142*F142*H142*J142*$AA$8)</f>
        <v>0</v>
      </c>
      <c r="AB142" s="53"/>
      <c r="AC142" s="54">
        <f>SUM(AB142*E142*F142*H142*J142*$AC$8)</f>
        <v>0</v>
      </c>
      <c r="AD142" s="53">
        <v>14</v>
      </c>
      <c r="AE142" s="54">
        <f>SUM(AD142*E142*F142*H142*K142*$AE$8)</f>
        <v>419747.32799999998</v>
      </c>
      <c r="AF142" s="53"/>
      <c r="AG142" s="54">
        <f>SUM(AF142*E142*F142*H142*K142*$AG$8)</f>
        <v>0</v>
      </c>
      <c r="AH142" s="53"/>
      <c r="AI142" s="54">
        <f>SUM(AH142*E142*F142*H142*J142*$AI$8)</f>
        <v>0</v>
      </c>
      <c r="AJ142" s="53"/>
      <c r="AK142" s="53">
        <f>SUM(AJ142*E142*F142*H142*J142*$AK$8)</f>
        <v>0</v>
      </c>
      <c r="AL142" s="53"/>
      <c r="AM142" s="54">
        <f>SUM(AL142*E142*F142*H142*J142*$AM$8)</f>
        <v>0</v>
      </c>
      <c r="AN142" s="53"/>
      <c r="AO142" s="54">
        <f>SUM(AN142*E142*F142*H142*J142*$AO$8)</f>
        <v>0</v>
      </c>
      <c r="AP142" s="53"/>
      <c r="AQ142" s="54">
        <f>SUM(E142*F142*H142*J142*AP142*$AQ$8)</f>
        <v>0</v>
      </c>
      <c r="AR142" s="53"/>
      <c r="AS142" s="54">
        <f>SUM(AR142*E142*F142*H142*J142*$AS$8)</f>
        <v>0</v>
      </c>
      <c r="AT142" s="53"/>
      <c r="AU142" s="54">
        <f>SUM(AT142*E142*F142*H142*J142*$AU$8)</f>
        <v>0</v>
      </c>
      <c r="AV142" s="53"/>
      <c r="AW142" s="54">
        <f>SUM(AV142*E142*F142*H142*J142*$AW$8)</f>
        <v>0</v>
      </c>
      <c r="AX142" s="53"/>
      <c r="AY142" s="54">
        <f>SUM(AX142*E142*F142*H142*J142*$AY$8)</f>
        <v>0</v>
      </c>
      <c r="AZ142" s="53"/>
      <c r="BA142" s="54">
        <f>SUM(AZ142*E142*F142*H142*J142*$BA$8)</f>
        <v>0</v>
      </c>
      <c r="BB142" s="53"/>
      <c r="BC142" s="54">
        <f>SUM(BB142*E142*F142*H142*J142*$BC$8)</f>
        <v>0</v>
      </c>
      <c r="BD142" s="53"/>
      <c r="BE142" s="54">
        <f>SUM(BD142*E142*F142*H142*J142*$BE$8)</f>
        <v>0</v>
      </c>
      <c r="BF142" s="53"/>
      <c r="BG142" s="54">
        <f>BF142*E142*F142*H142*J142*$BG$8</f>
        <v>0</v>
      </c>
      <c r="BH142" s="53"/>
      <c r="BI142" s="54">
        <f>BH142*E142*F142*H142*J142*$BI$8</f>
        <v>0</v>
      </c>
      <c r="BJ142" s="53"/>
      <c r="BK142" s="54">
        <f>BJ142*E142*F142*H142*J142*$BK$8</f>
        <v>0</v>
      </c>
      <c r="BL142" s="53"/>
      <c r="BM142" s="54">
        <f>SUM(BL142*E142*F142*H142*J142*$BM$8)</f>
        <v>0</v>
      </c>
      <c r="BN142" s="53"/>
      <c r="BO142" s="54">
        <f>SUM(BN142*E142*F142*H142*J142*$BO$8)</f>
        <v>0</v>
      </c>
      <c r="BP142" s="53"/>
      <c r="BQ142" s="54">
        <f>SUM(BP142*E142*F142*H142*J142*$BQ$8)</f>
        <v>0</v>
      </c>
      <c r="BR142" s="53"/>
      <c r="BS142" s="54">
        <f>SUM(BR142*E142*F142*H142*J142*$BS$8)</f>
        <v>0</v>
      </c>
      <c r="BT142" s="53"/>
      <c r="BU142" s="54">
        <f>SUM(BT142*E142*F142*H142*J142*$BU$8)</f>
        <v>0</v>
      </c>
      <c r="BV142" s="53"/>
      <c r="BW142" s="54">
        <f>BV142*E142*F142*H142*J142*$BW$8</f>
        <v>0</v>
      </c>
      <c r="BX142" s="53"/>
      <c r="BY142" s="54">
        <f>SUM(BX142*E142*F142*H142*J142*$BY$8)</f>
        <v>0</v>
      </c>
      <c r="BZ142" s="53"/>
      <c r="CA142" s="54">
        <f>SUM(BZ142*E142*F142*H142*J142*$CA$8)</f>
        <v>0</v>
      </c>
      <c r="CB142" s="53"/>
      <c r="CC142" s="54">
        <f>SUM(CB142*E142*F142*H142*J142*$CC$8)</f>
        <v>0</v>
      </c>
      <c r="CD142" s="53"/>
      <c r="CE142" s="54">
        <f>SUM(CD142*E142*F142*H142*J142*$CE$8)</f>
        <v>0</v>
      </c>
      <c r="CF142" s="53"/>
      <c r="CG142" s="54">
        <f>CF142*E142*F142*H142*J142*$CG$8</f>
        <v>0</v>
      </c>
      <c r="CH142" s="68"/>
      <c r="CI142" s="54">
        <f>SUM(CH142*E142*F142*H142*J142*$CI$8)</f>
        <v>0</v>
      </c>
      <c r="CJ142" s="53"/>
      <c r="CK142" s="54">
        <f>SUM(CJ142*E142*F142*H142*K142*$CK$8)</f>
        <v>0</v>
      </c>
      <c r="CL142" s="53"/>
      <c r="CM142" s="54">
        <f>SUM(CL142*E142*F142*H142*K142*$CM$8)</f>
        <v>0</v>
      </c>
      <c r="CN142" s="53"/>
      <c r="CO142" s="54">
        <f>SUM(CN142*E142*F142*H142*K142*$CO$8)</f>
        <v>0</v>
      </c>
      <c r="CP142" s="53"/>
      <c r="CQ142" s="54">
        <f>SUM(CP142*E142*F142*H142*K142*$CQ$8)</f>
        <v>0</v>
      </c>
      <c r="CR142" s="53"/>
      <c r="CS142" s="54">
        <f>SUM(CR142*E142*F142*H142*K142*$CS$8)</f>
        <v>0</v>
      </c>
      <c r="CT142" s="53"/>
      <c r="CU142" s="54">
        <f>SUM(CT142*E142*F142*H142*K142*$CU$8)</f>
        <v>0</v>
      </c>
      <c r="CV142" s="53"/>
      <c r="CW142" s="54">
        <f>SUM(CV142*E142*F142*H142*K142*$CW$8)</f>
        <v>0</v>
      </c>
      <c r="CX142" s="53"/>
      <c r="CY142" s="54">
        <f>SUM(CX142*E142*F142*H142*K142*$CY$8)</f>
        <v>0</v>
      </c>
      <c r="CZ142" s="53"/>
      <c r="DA142" s="54">
        <f>SUM(CZ142*E142*F142*H142*K142*$DA$8)</f>
        <v>0</v>
      </c>
      <c r="DB142" s="53"/>
      <c r="DC142" s="54">
        <f>SUM(DB142*E142*F142*H142*K142*$DC$8)</f>
        <v>0</v>
      </c>
      <c r="DD142" s="53"/>
      <c r="DE142" s="54">
        <f>SUM(DD142*E142*F142*H142*K142*$DE$8)</f>
        <v>0</v>
      </c>
      <c r="DF142" s="53"/>
      <c r="DG142" s="54">
        <f>SUM(DF142*E142*F142*H142*K142*$DG$8)</f>
        <v>0</v>
      </c>
      <c r="DH142" s="53"/>
      <c r="DI142" s="54">
        <f>SUM(DH142*E142*F142*H142*K142*$DI$8)</f>
        <v>0</v>
      </c>
      <c r="DJ142" s="53"/>
      <c r="DK142" s="54">
        <f>SUM(DJ142*E142*F142*H142*K142*$DK$8)</f>
        <v>0</v>
      </c>
      <c r="DL142" s="53"/>
      <c r="DM142" s="54">
        <f>SUM(DL142*E142*F142*H142*K142*$DM$8)</f>
        <v>0</v>
      </c>
      <c r="DN142" s="53"/>
      <c r="DO142" s="54">
        <f>DN142*E142*F142*H142*K142*$DO$8</f>
        <v>0</v>
      </c>
      <c r="DP142" s="53"/>
      <c r="DQ142" s="54">
        <f>SUM(DP142*E142*F142*H142*K142*$DQ$8)</f>
        <v>0</v>
      </c>
      <c r="DR142" s="53"/>
      <c r="DS142" s="54">
        <f>SUM(DR142*E142*F142*H142*K142*$DS$8)</f>
        <v>0</v>
      </c>
      <c r="DT142" s="53"/>
      <c r="DU142" s="54">
        <f>SUM(DT142*E142*F142*H142*L142*$DU$8)</f>
        <v>0</v>
      </c>
      <c r="DV142" s="57"/>
      <c r="DW142" s="54">
        <f>SUM(DV142*E142*F142*H142*M142*$DW$8)</f>
        <v>0</v>
      </c>
      <c r="DX142" s="53"/>
      <c r="DY142" s="54">
        <f>SUM(DX142*E142*F142*H142*J142*$DY$8)</f>
        <v>0</v>
      </c>
      <c r="DZ142" s="53"/>
      <c r="EA142" s="59">
        <f>SUM(DZ142*E142*F142*H142*J142*$EA$8)</f>
        <v>0</v>
      </c>
      <c r="EB142" s="53"/>
      <c r="EC142" s="54">
        <f>SUM(EB142*E142*F142*H142*J142*$EC$8)</f>
        <v>0</v>
      </c>
      <c r="ED142" s="53"/>
      <c r="EE142" s="54">
        <f>SUM(ED142*E142*F142*H142*J142*$EE$8)</f>
        <v>0</v>
      </c>
      <c r="EF142" s="53"/>
      <c r="EG142" s="54">
        <f>EF142*E142*F142*H142*J142*$EG$8</f>
        <v>0</v>
      </c>
      <c r="EH142" s="53"/>
      <c r="EI142" s="54">
        <f>EH142*E142*F142*H142*J142*$EI$8</f>
        <v>0</v>
      </c>
      <c r="EJ142" s="53"/>
      <c r="EK142" s="54"/>
      <c r="EL142" s="60">
        <f>SUM(N142,X142,P142,R142,Z142,T142,V142,AB142,AD142,AF142,AH142,AJ142,AP142,AR142,AT142,AN142,CJ142,CP142,CT142,BX142,BZ142,CZ142,DB142,DD142,DF142,DH142,DJ142,DL142,AV142,AL142,AX142,AZ142,BB142,BD142,BF142,BH142,BJ142,BL142,BN142,BP142,BR142,EB142,ED142,DX142,DZ142,BT142,BV142,CR142,CL142,CN142,CV142,CX142,CB142,CD142,CF142,CH142,DN142,DP142,DR142,DT142,DV142,EF142,EH142,EJ142)</f>
        <v>66</v>
      </c>
      <c r="EM142" s="60">
        <f>SUM(O142,Y142,Q142,S142,AA142,U142,W142,AC142,AE142,AG142,AI142,AK142,AQ142,AS142,AU142,AO142,CK142,CQ142,CU142,BY142,CA142,DA142,DC142,DE142,DG142,DI142,DK142,DM142,AW142,AM142,AY142,BA142,BC142,BE142,BG142,BI142,BK142,BM142,BO142,BQ142,BS142,EC142,EE142,DY142,EA142,BU142,BW142,CS142,CM142,CO142,CW142,CY142,CC142,CE142,CG142,CI142,DO142,DQ142,DS142,DU142,DW142,EG142,EI142,EK142)</f>
        <v>1718965.2479999999</v>
      </c>
      <c r="EN142" s="1">
        <f>EL142*H142</f>
        <v>66</v>
      </c>
    </row>
    <row r="143" spans="1:265" s="80" customFormat="1" x14ac:dyDescent="0.25">
      <c r="A143" s="91">
        <v>29</v>
      </c>
      <c r="B143" s="92"/>
      <c r="C143" s="72"/>
      <c r="D143" s="34" t="s">
        <v>397</v>
      </c>
      <c r="E143" s="48">
        <v>13520</v>
      </c>
      <c r="F143" s="85">
        <v>1.25</v>
      </c>
      <c r="G143" s="85"/>
      <c r="H143" s="36">
        <v>1</v>
      </c>
      <c r="I143" s="75"/>
      <c r="J143" s="93"/>
      <c r="K143" s="93"/>
      <c r="L143" s="93"/>
      <c r="M143" s="108">
        <v>2.57</v>
      </c>
      <c r="N143" s="43">
        <f>SUM(N144:N147)</f>
        <v>22</v>
      </c>
      <c r="O143" s="43">
        <f t="shared" ref="O143:BZ143" si="322">SUM(O144:O147)</f>
        <v>437236.8</v>
      </c>
      <c r="P143" s="43">
        <f t="shared" si="322"/>
        <v>0</v>
      </c>
      <c r="Q143" s="43">
        <f t="shared" si="322"/>
        <v>0</v>
      </c>
      <c r="R143" s="43">
        <f t="shared" si="322"/>
        <v>0</v>
      </c>
      <c r="S143" s="43">
        <f t="shared" si="322"/>
        <v>0</v>
      </c>
      <c r="T143" s="43">
        <f t="shared" si="322"/>
        <v>0</v>
      </c>
      <c r="U143" s="43">
        <f t="shared" si="322"/>
        <v>0</v>
      </c>
      <c r="V143" s="43">
        <f t="shared" si="322"/>
        <v>0</v>
      </c>
      <c r="W143" s="43">
        <f t="shared" si="322"/>
        <v>0</v>
      </c>
      <c r="X143" s="43">
        <f t="shared" si="322"/>
        <v>0</v>
      </c>
      <c r="Y143" s="43">
        <f t="shared" si="322"/>
        <v>0</v>
      </c>
      <c r="Z143" s="43">
        <f t="shared" si="322"/>
        <v>32</v>
      </c>
      <c r="AA143" s="43">
        <f t="shared" si="322"/>
        <v>635980.79999999993</v>
      </c>
      <c r="AB143" s="43">
        <f t="shared" si="322"/>
        <v>78</v>
      </c>
      <c r="AC143" s="43">
        <f t="shared" si="322"/>
        <v>1550203.2</v>
      </c>
      <c r="AD143" s="43">
        <f t="shared" si="322"/>
        <v>0</v>
      </c>
      <c r="AE143" s="43">
        <f t="shared" si="322"/>
        <v>0</v>
      </c>
      <c r="AF143" s="43">
        <f t="shared" si="322"/>
        <v>0</v>
      </c>
      <c r="AG143" s="43">
        <f t="shared" si="322"/>
        <v>0</v>
      </c>
      <c r="AH143" s="43">
        <f t="shared" si="322"/>
        <v>31</v>
      </c>
      <c r="AI143" s="43">
        <f t="shared" si="322"/>
        <v>1034604.48</v>
      </c>
      <c r="AJ143" s="43">
        <f t="shared" si="322"/>
        <v>0</v>
      </c>
      <c r="AK143" s="43">
        <f t="shared" si="322"/>
        <v>0</v>
      </c>
      <c r="AL143" s="43">
        <f t="shared" si="322"/>
        <v>0</v>
      </c>
      <c r="AM143" s="43">
        <f t="shared" si="322"/>
        <v>0</v>
      </c>
      <c r="AN143" s="43">
        <f t="shared" si="322"/>
        <v>0</v>
      </c>
      <c r="AO143" s="43">
        <f t="shared" si="322"/>
        <v>0</v>
      </c>
      <c r="AP143" s="43">
        <f t="shared" si="322"/>
        <v>0</v>
      </c>
      <c r="AQ143" s="43">
        <f t="shared" si="322"/>
        <v>0</v>
      </c>
      <c r="AR143" s="43">
        <f t="shared" si="322"/>
        <v>0</v>
      </c>
      <c r="AS143" s="43">
        <f t="shared" si="322"/>
        <v>0</v>
      </c>
      <c r="AT143" s="43">
        <f t="shared" si="322"/>
        <v>0</v>
      </c>
      <c r="AU143" s="43">
        <f t="shared" si="322"/>
        <v>0</v>
      </c>
      <c r="AV143" s="43">
        <f t="shared" si="322"/>
        <v>20</v>
      </c>
      <c r="AW143" s="43">
        <f t="shared" si="322"/>
        <v>397488</v>
      </c>
      <c r="AX143" s="43">
        <f t="shared" si="322"/>
        <v>56</v>
      </c>
      <c r="AY143" s="43">
        <f t="shared" si="322"/>
        <v>1112966.3999999999</v>
      </c>
      <c r="AZ143" s="43">
        <f t="shared" si="322"/>
        <v>293</v>
      </c>
      <c r="BA143" s="43">
        <f t="shared" si="322"/>
        <v>5823199.1999999993</v>
      </c>
      <c r="BB143" s="43">
        <f t="shared" si="322"/>
        <v>24</v>
      </c>
      <c r="BC143" s="43">
        <f t="shared" si="322"/>
        <v>476985.59999999998</v>
      </c>
      <c r="BD143" s="43">
        <f t="shared" si="322"/>
        <v>58</v>
      </c>
      <c r="BE143" s="43">
        <f t="shared" si="322"/>
        <v>1152715.2</v>
      </c>
      <c r="BF143" s="43">
        <f t="shared" si="322"/>
        <v>100</v>
      </c>
      <c r="BG143" s="43">
        <f t="shared" si="322"/>
        <v>1987439.9999999998</v>
      </c>
      <c r="BH143" s="43">
        <f t="shared" si="322"/>
        <v>0</v>
      </c>
      <c r="BI143" s="43">
        <f t="shared" si="322"/>
        <v>0</v>
      </c>
      <c r="BJ143" s="43">
        <f t="shared" si="322"/>
        <v>20</v>
      </c>
      <c r="BK143" s="43">
        <f t="shared" si="322"/>
        <v>397488</v>
      </c>
      <c r="BL143" s="43">
        <f t="shared" si="322"/>
        <v>11</v>
      </c>
      <c r="BM143" s="43">
        <f t="shared" si="322"/>
        <v>218618.4</v>
      </c>
      <c r="BN143" s="43">
        <f t="shared" si="322"/>
        <v>0</v>
      </c>
      <c r="BO143" s="43">
        <f t="shared" si="322"/>
        <v>0</v>
      </c>
      <c r="BP143" s="43">
        <f t="shared" si="322"/>
        <v>0</v>
      </c>
      <c r="BQ143" s="43">
        <f t="shared" si="322"/>
        <v>0</v>
      </c>
      <c r="BR143" s="43">
        <f t="shared" si="322"/>
        <v>0</v>
      </c>
      <c r="BS143" s="43">
        <f t="shared" si="322"/>
        <v>0</v>
      </c>
      <c r="BT143" s="43">
        <f t="shared" si="322"/>
        <v>2</v>
      </c>
      <c r="BU143" s="43">
        <f t="shared" si="322"/>
        <v>39748.799999999996</v>
      </c>
      <c r="BV143" s="43">
        <f t="shared" si="322"/>
        <v>3</v>
      </c>
      <c r="BW143" s="43">
        <f t="shared" si="322"/>
        <v>59623.199999999997</v>
      </c>
      <c r="BX143" s="43">
        <f t="shared" si="322"/>
        <v>50</v>
      </c>
      <c r="BY143" s="43">
        <f t="shared" si="322"/>
        <v>993719.99999999988</v>
      </c>
      <c r="BZ143" s="43">
        <f t="shared" si="322"/>
        <v>0</v>
      </c>
      <c r="CA143" s="43">
        <f t="shared" ref="CA143:EM143" si="323">SUM(CA144:CA147)</f>
        <v>0</v>
      </c>
      <c r="CB143" s="43">
        <f t="shared" si="323"/>
        <v>35</v>
      </c>
      <c r="CC143" s="43">
        <f t="shared" si="323"/>
        <v>695604</v>
      </c>
      <c r="CD143" s="43">
        <f t="shared" si="323"/>
        <v>51</v>
      </c>
      <c r="CE143" s="43">
        <f t="shared" si="323"/>
        <v>1013594.3999999999</v>
      </c>
      <c r="CF143" s="43">
        <f t="shared" si="323"/>
        <v>68</v>
      </c>
      <c r="CG143" s="43">
        <f t="shared" si="323"/>
        <v>1351459.2</v>
      </c>
      <c r="CH143" s="43">
        <f t="shared" si="323"/>
        <v>53</v>
      </c>
      <c r="CI143" s="43">
        <f t="shared" si="323"/>
        <v>1075488.96</v>
      </c>
      <c r="CJ143" s="43">
        <f t="shared" si="323"/>
        <v>0</v>
      </c>
      <c r="CK143" s="43">
        <f t="shared" si="323"/>
        <v>0</v>
      </c>
      <c r="CL143" s="43">
        <f t="shared" si="323"/>
        <v>26</v>
      </c>
      <c r="CM143" s="43">
        <f t="shared" si="323"/>
        <v>620081.28</v>
      </c>
      <c r="CN143" s="43">
        <f t="shared" si="323"/>
        <v>0</v>
      </c>
      <c r="CO143" s="43">
        <f t="shared" si="323"/>
        <v>0</v>
      </c>
      <c r="CP143" s="43">
        <f t="shared" si="323"/>
        <v>0</v>
      </c>
      <c r="CQ143" s="43">
        <f t="shared" si="323"/>
        <v>0</v>
      </c>
      <c r="CR143" s="43">
        <f t="shared" si="323"/>
        <v>5</v>
      </c>
      <c r="CS143" s="43">
        <f t="shared" si="323"/>
        <v>119246.39999999999</v>
      </c>
      <c r="CT143" s="43">
        <f t="shared" si="323"/>
        <v>0</v>
      </c>
      <c r="CU143" s="43">
        <f t="shared" si="323"/>
        <v>0</v>
      </c>
      <c r="CV143" s="43">
        <f t="shared" si="323"/>
        <v>0</v>
      </c>
      <c r="CW143" s="43">
        <f t="shared" si="323"/>
        <v>0</v>
      </c>
      <c r="CX143" s="43">
        <f t="shared" si="323"/>
        <v>27</v>
      </c>
      <c r="CY143" s="43">
        <f t="shared" si="323"/>
        <v>643930.55999999994</v>
      </c>
      <c r="CZ143" s="43">
        <f t="shared" si="323"/>
        <v>90</v>
      </c>
      <c r="DA143" s="43">
        <f t="shared" si="323"/>
        <v>2146435.1999999997</v>
      </c>
      <c r="DB143" s="43">
        <f t="shared" si="323"/>
        <v>7</v>
      </c>
      <c r="DC143" s="43">
        <f t="shared" si="323"/>
        <v>166944.95999999999</v>
      </c>
      <c r="DD143" s="43">
        <f t="shared" si="323"/>
        <v>83</v>
      </c>
      <c r="DE143" s="43">
        <f t="shared" si="323"/>
        <v>2209806.1439999999</v>
      </c>
      <c r="DF143" s="43">
        <f t="shared" si="323"/>
        <v>36</v>
      </c>
      <c r="DG143" s="43">
        <f t="shared" si="323"/>
        <v>858574.08</v>
      </c>
      <c r="DH143" s="43">
        <f t="shared" si="323"/>
        <v>10</v>
      </c>
      <c r="DI143" s="43">
        <f t="shared" si="323"/>
        <v>238492.79999999999</v>
      </c>
      <c r="DJ143" s="43">
        <f t="shared" si="323"/>
        <v>77</v>
      </c>
      <c r="DK143" s="43">
        <f t="shared" si="323"/>
        <v>1836394.5599999998</v>
      </c>
      <c r="DL143" s="43">
        <f t="shared" si="323"/>
        <v>10</v>
      </c>
      <c r="DM143" s="43">
        <f t="shared" si="323"/>
        <v>238492.79999999999</v>
      </c>
      <c r="DN143" s="43">
        <f t="shared" si="323"/>
        <v>2</v>
      </c>
      <c r="DO143" s="43">
        <f t="shared" si="323"/>
        <v>47698.559999999998</v>
      </c>
      <c r="DP143" s="43">
        <f t="shared" si="323"/>
        <v>18</v>
      </c>
      <c r="DQ143" s="43">
        <f t="shared" si="323"/>
        <v>429287.04</v>
      </c>
      <c r="DR143" s="43">
        <f t="shared" si="323"/>
        <v>6</v>
      </c>
      <c r="DS143" s="43">
        <f t="shared" si="323"/>
        <v>143095.67999999999</v>
      </c>
      <c r="DT143" s="43">
        <f t="shared" si="323"/>
        <v>0</v>
      </c>
      <c r="DU143" s="43">
        <f t="shared" si="323"/>
        <v>0</v>
      </c>
      <c r="DV143" s="43">
        <f t="shared" si="323"/>
        <v>14</v>
      </c>
      <c r="DW143" s="43">
        <f t="shared" si="323"/>
        <v>510772.07999999996</v>
      </c>
      <c r="DX143" s="43">
        <f t="shared" si="323"/>
        <v>0</v>
      </c>
      <c r="DY143" s="43">
        <f t="shared" si="323"/>
        <v>0</v>
      </c>
      <c r="DZ143" s="43">
        <f t="shared" si="323"/>
        <v>0</v>
      </c>
      <c r="EA143" s="43">
        <f t="shared" si="323"/>
        <v>0</v>
      </c>
      <c r="EB143" s="43">
        <f t="shared" si="323"/>
        <v>0</v>
      </c>
      <c r="EC143" s="43">
        <f t="shared" si="323"/>
        <v>0</v>
      </c>
      <c r="ED143" s="43">
        <f t="shared" si="323"/>
        <v>0</v>
      </c>
      <c r="EE143" s="43">
        <f t="shared" si="323"/>
        <v>0</v>
      </c>
      <c r="EF143" s="43">
        <f t="shared" si="323"/>
        <v>0</v>
      </c>
      <c r="EG143" s="43">
        <f t="shared" si="323"/>
        <v>0</v>
      </c>
      <c r="EH143" s="43">
        <f t="shared" si="323"/>
        <v>0</v>
      </c>
      <c r="EI143" s="43">
        <f t="shared" si="323"/>
        <v>0</v>
      </c>
      <c r="EJ143" s="43"/>
      <c r="EK143" s="43"/>
      <c r="EL143" s="43">
        <f t="shared" si="323"/>
        <v>1418</v>
      </c>
      <c r="EM143" s="43">
        <f t="shared" si="323"/>
        <v>30663416.783999994</v>
      </c>
      <c r="EN143" s="42">
        <f>EM143/EL143</f>
        <v>21624.412400564172</v>
      </c>
      <c r="EQ143" s="200"/>
      <c r="ER143" s="200"/>
      <c r="ES143" s="200"/>
      <c r="ET143" s="200"/>
      <c r="EU143" s="200"/>
      <c r="EV143" s="200"/>
      <c r="EW143" s="200"/>
      <c r="EX143" s="200"/>
      <c r="EY143" s="200"/>
      <c r="EZ143" s="200"/>
      <c r="FA143" s="200"/>
      <c r="FB143" s="200"/>
      <c r="FC143" s="200"/>
      <c r="FD143" s="200"/>
      <c r="FE143" s="200"/>
      <c r="FF143" s="200"/>
      <c r="FG143" s="200"/>
      <c r="FH143" s="200"/>
      <c r="FI143" s="200"/>
      <c r="FJ143" s="200"/>
      <c r="FK143" s="200"/>
      <c r="FL143" s="200"/>
      <c r="FM143" s="200"/>
      <c r="FN143" s="200"/>
      <c r="FO143" s="200"/>
      <c r="FP143" s="200"/>
      <c r="FQ143" s="200"/>
      <c r="FR143" s="200"/>
      <c r="FS143" s="200"/>
      <c r="FT143" s="200"/>
      <c r="FU143" s="200"/>
      <c r="FV143" s="200"/>
      <c r="FW143" s="200"/>
      <c r="FX143" s="200"/>
      <c r="FY143" s="200"/>
      <c r="FZ143" s="200"/>
      <c r="GA143" s="200"/>
      <c r="GB143" s="200"/>
      <c r="GC143" s="200"/>
      <c r="GD143" s="200"/>
      <c r="GE143" s="200"/>
      <c r="GF143" s="200"/>
      <c r="GG143" s="200"/>
      <c r="GH143" s="200"/>
      <c r="GI143" s="200"/>
      <c r="GJ143" s="200"/>
      <c r="GK143" s="200"/>
      <c r="GL143" s="200"/>
      <c r="GM143" s="200"/>
      <c r="GN143" s="200"/>
      <c r="GO143" s="200"/>
      <c r="GP143" s="200"/>
      <c r="GQ143" s="200"/>
      <c r="GR143" s="200"/>
      <c r="GS143" s="200"/>
      <c r="GT143" s="200"/>
      <c r="GU143" s="200"/>
      <c r="GV143" s="200"/>
      <c r="GW143" s="200"/>
      <c r="GX143" s="200"/>
      <c r="GY143" s="200"/>
      <c r="GZ143" s="200"/>
      <c r="HA143" s="200"/>
      <c r="HB143" s="200"/>
      <c r="HC143" s="200"/>
      <c r="HD143" s="200"/>
      <c r="HE143" s="200"/>
      <c r="HF143" s="200"/>
      <c r="HG143" s="200"/>
      <c r="HH143" s="200"/>
      <c r="HI143" s="200"/>
      <c r="HJ143" s="200"/>
      <c r="HK143" s="200"/>
      <c r="HL143" s="200"/>
      <c r="HM143" s="200"/>
      <c r="HN143" s="200"/>
      <c r="HO143" s="200"/>
      <c r="HP143" s="200"/>
      <c r="HQ143" s="200"/>
      <c r="HR143" s="200"/>
      <c r="HS143" s="200"/>
      <c r="HT143" s="200"/>
      <c r="HU143" s="200"/>
      <c r="HV143" s="200"/>
      <c r="HW143" s="200"/>
      <c r="HX143" s="200"/>
      <c r="HY143" s="200"/>
      <c r="HZ143" s="200"/>
      <c r="IA143" s="200"/>
      <c r="IB143" s="200"/>
      <c r="IC143" s="200"/>
      <c r="ID143" s="200"/>
      <c r="IE143" s="200"/>
      <c r="IF143" s="200"/>
      <c r="IG143" s="200"/>
      <c r="IH143" s="200"/>
      <c r="II143" s="200"/>
      <c r="IJ143" s="200"/>
      <c r="IK143" s="200"/>
      <c r="IL143" s="200"/>
      <c r="IM143" s="200"/>
      <c r="IN143" s="200"/>
      <c r="IO143" s="200"/>
      <c r="IP143" s="200"/>
      <c r="IQ143" s="200"/>
      <c r="IR143" s="200"/>
      <c r="IS143" s="200"/>
      <c r="IT143" s="200"/>
      <c r="IU143" s="200"/>
      <c r="IV143" s="200"/>
      <c r="IW143" s="200"/>
      <c r="IX143" s="200"/>
      <c r="IY143" s="200"/>
      <c r="IZ143" s="200"/>
      <c r="JA143" s="200"/>
      <c r="JB143" s="200"/>
      <c r="JC143" s="200"/>
      <c r="JD143" s="200"/>
      <c r="JE143" s="200"/>
    </row>
    <row r="144" spans="1:265" s="89" customFormat="1" ht="30" x14ac:dyDescent="0.25">
      <c r="A144" s="44"/>
      <c r="B144" s="45">
        <v>101</v>
      </c>
      <c r="C144" s="46" t="s">
        <v>398</v>
      </c>
      <c r="D144" s="47" t="s">
        <v>399</v>
      </c>
      <c r="E144" s="48">
        <v>13520</v>
      </c>
      <c r="F144" s="49">
        <v>1.44</v>
      </c>
      <c r="G144" s="49"/>
      <c r="H144" s="50">
        <v>1</v>
      </c>
      <c r="I144" s="51"/>
      <c r="J144" s="48">
        <v>1.4</v>
      </c>
      <c r="K144" s="48">
        <v>1.68</v>
      </c>
      <c r="L144" s="48">
        <v>2.23</v>
      </c>
      <c r="M144" s="52">
        <v>2.57</v>
      </c>
      <c r="N144" s="53"/>
      <c r="O144" s="54">
        <f>N144*E144*F144*H144*J144*$O$8</f>
        <v>0</v>
      </c>
      <c r="P144" s="55"/>
      <c r="Q144" s="54">
        <f>P144*E144*F144*H144*J144*$Q$8</f>
        <v>0</v>
      </c>
      <c r="R144" s="53"/>
      <c r="S144" s="54">
        <f>R144*E144*F144*H144*J144*$S$8</f>
        <v>0</v>
      </c>
      <c r="T144" s="53"/>
      <c r="U144" s="54">
        <f>SUM(T144*E144*F144*H144*J144*$U$8)</f>
        <v>0</v>
      </c>
      <c r="V144" s="53"/>
      <c r="W144" s="53">
        <f>SUM(V144*E144*F144*H144*J144*$W$8)</f>
        <v>0</v>
      </c>
      <c r="X144" s="53"/>
      <c r="Y144" s="54">
        <f>SUM(X144*E144*F144*H144*J144*$Y$8)</f>
        <v>0</v>
      </c>
      <c r="Z144" s="53"/>
      <c r="AA144" s="54">
        <f>SUM(Z144*E144*F144*H144*J144*$AA$8)</f>
        <v>0</v>
      </c>
      <c r="AB144" s="53"/>
      <c r="AC144" s="54">
        <f>SUM(AB144*E144*F144*H144*J144*$AC$8)</f>
        <v>0</v>
      </c>
      <c r="AD144" s="53"/>
      <c r="AE144" s="54">
        <f>SUM(AD144*E144*F144*H144*K144*$AE$8)</f>
        <v>0</v>
      </c>
      <c r="AF144" s="53"/>
      <c r="AG144" s="54">
        <f>SUM(AF144*E144*F144*H144*K144*$AG$8)</f>
        <v>0</v>
      </c>
      <c r="AH144" s="53">
        <v>5</v>
      </c>
      <c r="AI144" s="54">
        <f>SUM(AH144*E144*F144*H144*J144*$AI$8)</f>
        <v>136281.60000000001</v>
      </c>
      <c r="AJ144" s="53"/>
      <c r="AK144" s="53">
        <f>SUM(AJ144*E144*F144*H144*J144*$AK$8)</f>
        <v>0</v>
      </c>
      <c r="AL144" s="53"/>
      <c r="AM144" s="54">
        <f>SUM(AL144*E144*F144*H144*J144*$AM$8)</f>
        <v>0</v>
      </c>
      <c r="AN144" s="68"/>
      <c r="AO144" s="54">
        <f>SUM(AN144*E144*F144*H144*J144*$AO$8)</f>
        <v>0</v>
      </c>
      <c r="AP144" s="53"/>
      <c r="AQ144" s="54">
        <f>SUM(E144*F144*H144*J144*AP144*$AQ$8)</f>
        <v>0</v>
      </c>
      <c r="AR144" s="53"/>
      <c r="AS144" s="54">
        <f>SUM(AR144*E144*F144*H144*J144*$AS$8)</f>
        <v>0</v>
      </c>
      <c r="AT144" s="53"/>
      <c r="AU144" s="54">
        <f>SUM(AT144*E144*F144*H144*J144*$AU$8)</f>
        <v>0</v>
      </c>
      <c r="AV144" s="53"/>
      <c r="AW144" s="54">
        <f>SUM(AV144*E144*F144*H144*J144*$AW$8)</f>
        <v>0</v>
      </c>
      <c r="AX144" s="53"/>
      <c r="AY144" s="54">
        <f>SUM(AX144*E144*F144*H144*J144*$AY$8)</f>
        <v>0</v>
      </c>
      <c r="AZ144" s="53"/>
      <c r="BA144" s="54">
        <f>SUM(AZ144*E144*F144*H144*J144*$BA$8)</f>
        <v>0</v>
      </c>
      <c r="BB144" s="53"/>
      <c r="BC144" s="54">
        <f>SUM(BB144*E144*F144*H144*J144*$BC$8)</f>
        <v>0</v>
      </c>
      <c r="BD144" s="53"/>
      <c r="BE144" s="54">
        <f>SUM(BD144*E144*F144*H144*J144*$BE$8)</f>
        <v>0</v>
      </c>
      <c r="BF144" s="53"/>
      <c r="BG144" s="54">
        <f>BF144*E144*F144*H144*J144*$BG$8</f>
        <v>0</v>
      </c>
      <c r="BH144" s="53"/>
      <c r="BI144" s="54">
        <f>BH144*E144*F144*H144*J144*$BI$8</f>
        <v>0</v>
      </c>
      <c r="BJ144" s="53"/>
      <c r="BK144" s="54">
        <f>BJ144*E144*F144*H144*J144*$BK$8</f>
        <v>0</v>
      </c>
      <c r="BL144" s="53"/>
      <c r="BM144" s="54">
        <f>SUM(BL144*E144*F144*H144*J144*$BM$8)</f>
        <v>0</v>
      </c>
      <c r="BN144" s="53"/>
      <c r="BO144" s="54">
        <f>SUM(BN144*E144*F144*H144*J144*$BO$8)</f>
        <v>0</v>
      </c>
      <c r="BP144" s="53"/>
      <c r="BQ144" s="54">
        <f>SUM(BP144*E144*F144*H144*J144*$BQ$8)</f>
        <v>0</v>
      </c>
      <c r="BR144" s="53"/>
      <c r="BS144" s="54">
        <f>SUM(BR144*E144*F144*H144*J144*$BS$8)</f>
        <v>0</v>
      </c>
      <c r="BT144" s="53"/>
      <c r="BU144" s="54">
        <f>SUM(BT144*E144*F144*H144*J144*$BU$8)</f>
        <v>0</v>
      </c>
      <c r="BV144" s="53"/>
      <c r="BW144" s="54">
        <f>BV144*E144*F144*H144*J144*$BW$8</f>
        <v>0</v>
      </c>
      <c r="BX144" s="53"/>
      <c r="BY144" s="54">
        <f>SUM(BX144*E144*F144*H144*J144*$BY$8)</f>
        <v>0</v>
      </c>
      <c r="BZ144" s="53"/>
      <c r="CA144" s="54">
        <f>SUM(BZ144*E144*F144*H144*J144*$CA$8)</f>
        <v>0</v>
      </c>
      <c r="CB144" s="53"/>
      <c r="CC144" s="54">
        <f>SUM(CB144*E144*F144*H144*J144*$CC$8)</f>
        <v>0</v>
      </c>
      <c r="CD144" s="53"/>
      <c r="CE144" s="54">
        <f>SUM(CD144*E144*F144*H144*J144*$CE$8)</f>
        <v>0</v>
      </c>
      <c r="CF144" s="53"/>
      <c r="CG144" s="54">
        <f>CF144*E144*F144*H144*J144*$CG$8</f>
        <v>0</v>
      </c>
      <c r="CH144" s="53">
        <v>3</v>
      </c>
      <c r="CI144" s="54">
        <f>SUM(CH144*E144*F144*H144*J144*$CI$8)</f>
        <v>81768.959999999992</v>
      </c>
      <c r="CJ144" s="53"/>
      <c r="CK144" s="54">
        <f>SUM(CJ144*E144*F144*H144*K144*$CK$8)</f>
        <v>0</v>
      </c>
      <c r="CL144" s="53"/>
      <c r="CM144" s="54">
        <f>SUM(CL144*E144*F144*H144*K144*$CM$8)</f>
        <v>0</v>
      </c>
      <c r="CN144" s="53"/>
      <c r="CO144" s="54">
        <f>SUM(CN144*E144*F144*H144*K144*$CO$8)</f>
        <v>0</v>
      </c>
      <c r="CP144" s="53"/>
      <c r="CQ144" s="54">
        <f>SUM(CP144*E144*F144*H144*K144*$CQ$8)</f>
        <v>0</v>
      </c>
      <c r="CR144" s="53"/>
      <c r="CS144" s="54">
        <f>SUM(CR144*E144*F144*H144*K144*$CS$8)</f>
        <v>0</v>
      </c>
      <c r="CT144" s="53"/>
      <c r="CU144" s="54">
        <f>SUM(CT144*E144*F144*H144*K144*$CU$8)</f>
        <v>0</v>
      </c>
      <c r="CV144" s="53"/>
      <c r="CW144" s="54">
        <f>SUM(CV144*E144*F144*H144*K144*$CW$8)</f>
        <v>0</v>
      </c>
      <c r="CX144" s="53"/>
      <c r="CY144" s="54">
        <f>SUM(CX144*E144*F144*H144*K144*$CY$8)</f>
        <v>0</v>
      </c>
      <c r="CZ144" s="53"/>
      <c r="DA144" s="54">
        <f>SUM(CZ144*E144*F144*H144*K144*$DA$8)</f>
        <v>0</v>
      </c>
      <c r="DB144" s="53"/>
      <c r="DC144" s="54">
        <f>SUM(DB144*E144*F144*H144*K144*$DC$8)</f>
        <v>0</v>
      </c>
      <c r="DD144" s="53">
        <v>26</v>
      </c>
      <c r="DE144" s="54">
        <f>SUM(DD144*E144*F144*H144*K144*$DE$8)</f>
        <v>850397.18399999989</v>
      </c>
      <c r="DF144" s="53"/>
      <c r="DG144" s="54">
        <f>SUM(DF144*E144*F144*H144*K144*$DG$8)</f>
        <v>0</v>
      </c>
      <c r="DH144" s="53"/>
      <c r="DI144" s="54">
        <f>SUM(DH144*E144*F144*H144*K144*$DI$8)</f>
        <v>0</v>
      </c>
      <c r="DJ144" s="53"/>
      <c r="DK144" s="54">
        <f>SUM(DJ144*E144*F144*H144*K144*$DK$8)</f>
        <v>0</v>
      </c>
      <c r="DL144" s="53"/>
      <c r="DM144" s="54">
        <f>SUM(DL144*E144*F144*H144*K144*$DM$8)</f>
        <v>0</v>
      </c>
      <c r="DN144" s="53"/>
      <c r="DO144" s="54">
        <f>DN144*E144*F144*H144*K144*$DO$8</f>
        <v>0</v>
      </c>
      <c r="DP144" s="53"/>
      <c r="DQ144" s="54">
        <f>SUM(DP144*E144*F144*H144*K144*$DQ$8)</f>
        <v>0</v>
      </c>
      <c r="DR144" s="53"/>
      <c r="DS144" s="54">
        <f>SUM(DR144*E144*F144*H144*K144*$DS$8)</f>
        <v>0</v>
      </c>
      <c r="DT144" s="53"/>
      <c r="DU144" s="54">
        <f>SUM(DT144*E144*F144*H144*L144*$DU$8)</f>
        <v>0</v>
      </c>
      <c r="DV144" s="57"/>
      <c r="DW144" s="54">
        <f>SUM(DV144*E144*F144*H144*M144*$DW$8)</f>
        <v>0</v>
      </c>
      <c r="DX144" s="68"/>
      <c r="DY144" s="54">
        <f>SUM(DX144*E144*F144*H144*J144*$DY$8)</f>
        <v>0</v>
      </c>
      <c r="DZ144" s="53"/>
      <c r="EA144" s="59">
        <f>SUM(DZ144*E144*F144*H144*J144*$EA$8)</f>
        <v>0</v>
      </c>
      <c r="EB144" s="53"/>
      <c r="EC144" s="54">
        <f>SUM(EB144*E144*F144*H144*J144*$EC$8)</f>
        <v>0</v>
      </c>
      <c r="ED144" s="53"/>
      <c r="EE144" s="54">
        <f>SUM(ED144*E144*F144*H144*J144*$EE$8)</f>
        <v>0</v>
      </c>
      <c r="EF144" s="53"/>
      <c r="EG144" s="54">
        <f>EF144*E144*F144*H144*J144*$EG$8</f>
        <v>0</v>
      </c>
      <c r="EH144" s="53"/>
      <c r="EI144" s="54">
        <f>EH144*E144*F144*H144*J144*$EI$8</f>
        <v>0</v>
      </c>
      <c r="EJ144" s="53"/>
      <c r="EK144" s="54"/>
      <c r="EL144" s="60">
        <f t="shared" ref="EL144:EM147" si="324">SUM(N144,X144,P144,R144,Z144,T144,V144,AB144,AD144,AF144,AH144,AJ144,AP144,AR144,AT144,AN144,CJ144,CP144,CT144,BX144,BZ144,CZ144,DB144,DD144,DF144,DH144,DJ144,DL144,AV144,AL144,AX144,AZ144,BB144,BD144,BF144,BH144,BJ144,BL144,BN144,BP144,BR144,EB144,ED144,DX144,DZ144,BT144,BV144,CR144,CL144,CN144,CV144,CX144,CB144,CD144,CF144,CH144,DN144,DP144,DR144,DT144,DV144,EF144,EH144,EJ144)</f>
        <v>34</v>
      </c>
      <c r="EM144" s="60">
        <f t="shared" si="324"/>
        <v>1068447.7439999999</v>
      </c>
      <c r="EN144" s="1">
        <f>EL144*H144</f>
        <v>34</v>
      </c>
      <c r="EQ144" s="200"/>
      <c r="ER144" s="200"/>
      <c r="ES144" s="200"/>
      <c r="ET144" s="200"/>
      <c r="EU144" s="200"/>
      <c r="EV144" s="200"/>
      <c r="EW144" s="200"/>
      <c r="EX144" s="200"/>
      <c r="EY144" s="200"/>
      <c r="EZ144" s="200"/>
      <c r="FA144" s="200"/>
      <c r="FB144" s="200"/>
      <c r="FC144" s="200"/>
      <c r="FD144" s="200"/>
      <c r="FE144" s="200"/>
      <c r="FF144" s="200"/>
      <c r="FG144" s="200"/>
      <c r="FH144" s="200"/>
      <c r="FI144" s="200"/>
      <c r="FJ144" s="200"/>
      <c r="FK144" s="200"/>
      <c r="FL144" s="200"/>
      <c r="FM144" s="200"/>
      <c r="FN144" s="200"/>
      <c r="FO144" s="200"/>
      <c r="FP144" s="200"/>
      <c r="FQ144" s="200"/>
      <c r="FR144" s="200"/>
      <c r="FS144" s="200"/>
      <c r="FT144" s="200"/>
      <c r="FU144" s="200"/>
      <c r="FV144" s="200"/>
      <c r="FW144" s="200"/>
      <c r="FX144" s="200"/>
      <c r="FY144" s="200"/>
      <c r="FZ144" s="200"/>
      <c r="GA144" s="200"/>
      <c r="GB144" s="200"/>
      <c r="GC144" s="200"/>
      <c r="GD144" s="200"/>
      <c r="GE144" s="200"/>
      <c r="GF144" s="200"/>
      <c r="GG144" s="200"/>
      <c r="GH144" s="200"/>
      <c r="GI144" s="200"/>
      <c r="GJ144" s="200"/>
      <c r="GK144" s="200"/>
      <c r="GL144" s="200"/>
      <c r="GM144" s="200"/>
      <c r="GN144" s="200"/>
      <c r="GO144" s="200"/>
      <c r="GP144" s="200"/>
      <c r="GQ144" s="200"/>
      <c r="GR144" s="200"/>
      <c r="GS144" s="200"/>
      <c r="GT144" s="200"/>
      <c r="GU144" s="200"/>
      <c r="GV144" s="200"/>
      <c r="GW144" s="200"/>
      <c r="GX144" s="200"/>
      <c r="GY144" s="200"/>
      <c r="GZ144" s="200"/>
      <c r="HA144" s="200"/>
      <c r="HB144" s="200"/>
      <c r="HC144" s="200"/>
      <c r="HD144" s="200"/>
      <c r="HE144" s="200"/>
      <c r="HF144" s="200"/>
      <c r="HG144" s="200"/>
      <c r="HH144" s="200"/>
      <c r="HI144" s="200"/>
      <c r="HJ144" s="200"/>
      <c r="HK144" s="200"/>
      <c r="HL144" s="200"/>
      <c r="HM144" s="200"/>
      <c r="HN144" s="200"/>
      <c r="HO144" s="200"/>
      <c r="HP144" s="200"/>
      <c r="HQ144" s="200"/>
      <c r="HR144" s="200"/>
      <c r="HS144" s="200"/>
      <c r="HT144" s="200"/>
      <c r="HU144" s="200"/>
      <c r="HV144" s="200"/>
      <c r="HW144" s="200"/>
      <c r="HX144" s="200"/>
      <c r="HY144" s="200"/>
      <c r="HZ144" s="200"/>
      <c r="IA144" s="200"/>
      <c r="IB144" s="200"/>
      <c r="IC144" s="200"/>
      <c r="ID144" s="200"/>
      <c r="IE144" s="200"/>
      <c r="IF144" s="200"/>
      <c r="IG144" s="200"/>
      <c r="IH144" s="200"/>
      <c r="II144" s="200"/>
      <c r="IJ144" s="200"/>
      <c r="IK144" s="200"/>
      <c r="IL144" s="200"/>
      <c r="IM144" s="200"/>
      <c r="IN144" s="200"/>
      <c r="IO144" s="200"/>
      <c r="IP144" s="200"/>
      <c r="IQ144" s="200"/>
      <c r="IR144" s="200"/>
      <c r="IS144" s="200"/>
      <c r="IT144" s="200"/>
      <c r="IU144" s="200"/>
      <c r="IV144" s="200"/>
      <c r="IW144" s="200"/>
      <c r="IX144" s="200"/>
      <c r="IY144" s="200"/>
      <c r="IZ144" s="200"/>
      <c r="JA144" s="200"/>
      <c r="JB144" s="200"/>
      <c r="JC144" s="200"/>
      <c r="JD144" s="200"/>
      <c r="JE144" s="200"/>
    </row>
    <row r="145" spans="1:265" ht="27.75" customHeight="1" x14ac:dyDescent="0.25">
      <c r="A145" s="44"/>
      <c r="B145" s="45">
        <v>102</v>
      </c>
      <c r="C145" s="46" t="s">
        <v>400</v>
      </c>
      <c r="D145" s="47" t="s">
        <v>401</v>
      </c>
      <c r="E145" s="48">
        <v>13520</v>
      </c>
      <c r="F145" s="49">
        <v>1.69</v>
      </c>
      <c r="G145" s="49"/>
      <c r="H145" s="50">
        <v>1</v>
      </c>
      <c r="I145" s="51"/>
      <c r="J145" s="48">
        <v>1.4</v>
      </c>
      <c r="K145" s="48">
        <v>1.68</v>
      </c>
      <c r="L145" s="48">
        <v>2.23</v>
      </c>
      <c r="M145" s="52">
        <v>2.57</v>
      </c>
      <c r="N145" s="53"/>
      <c r="O145" s="54">
        <f>N145*E145*F145*H145*J145*$O$8</f>
        <v>0</v>
      </c>
      <c r="P145" s="55"/>
      <c r="Q145" s="54">
        <f>P145*E145*F145*H145*J145*$Q$8</f>
        <v>0</v>
      </c>
      <c r="R145" s="53"/>
      <c r="S145" s="54">
        <f>R145*E145*F145*H145*J145*$S$8</f>
        <v>0</v>
      </c>
      <c r="T145" s="53"/>
      <c r="U145" s="54">
        <f>SUM(T145*E145*F145*H145*J145*$U$8)</f>
        <v>0</v>
      </c>
      <c r="V145" s="53"/>
      <c r="W145" s="53">
        <f>SUM(V145*E145*F145*H145*J145*$W$8)</f>
        <v>0</v>
      </c>
      <c r="X145" s="53"/>
      <c r="Y145" s="54">
        <f>SUM(X145*E145*F145*H145*J145*$Y$8)</f>
        <v>0</v>
      </c>
      <c r="Z145" s="53"/>
      <c r="AA145" s="54">
        <f>SUM(Z145*E145*F145*H145*J145*$AA$8)</f>
        <v>0</v>
      </c>
      <c r="AB145" s="53"/>
      <c r="AC145" s="54">
        <f>SUM(AB145*E145*F145*H145*J145*$AC$8)</f>
        <v>0</v>
      </c>
      <c r="AD145" s="53"/>
      <c r="AE145" s="54">
        <f>SUM(AD145*E145*F145*H145*K145*$AE$8)</f>
        <v>0</v>
      </c>
      <c r="AF145" s="53"/>
      <c r="AG145" s="54">
        <f>SUM(AF145*E145*F145*H145*K145*$AG$8)</f>
        <v>0</v>
      </c>
      <c r="AH145" s="53">
        <v>0</v>
      </c>
      <c r="AI145" s="54">
        <f>SUM(AH145*E145*F145*H145*J145*$AI$8)</f>
        <v>0</v>
      </c>
      <c r="AJ145" s="53"/>
      <c r="AK145" s="53">
        <f>SUM(AJ145*E145*F145*H145*J145*$AK$8)</f>
        <v>0</v>
      </c>
      <c r="AL145" s="53"/>
      <c r="AM145" s="54">
        <f>SUM(AL145*E145*F145*H145*J145*$AM$8)</f>
        <v>0</v>
      </c>
      <c r="AN145" s="53"/>
      <c r="AO145" s="54">
        <f>SUM(AN145*E145*F145*H145*J145*$AO$8)</f>
        <v>0</v>
      </c>
      <c r="AP145" s="53"/>
      <c r="AQ145" s="54">
        <f>SUM(E145*F145*H145*J145*AP145*$AQ$8)</f>
        <v>0</v>
      </c>
      <c r="AR145" s="53"/>
      <c r="AS145" s="54">
        <f>SUM(AR145*E145*F145*H145*J145*$AS$8)</f>
        <v>0</v>
      </c>
      <c r="AT145" s="53"/>
      <c r="AU145" s="54">
        <f>SUM(AT145*E145*F145*H145*J145*$AU$8)</f>
        <v>0</v>
      </c>
      <c r="AV145" s="53"/>
      <c r="AW145" s="54">
        <f>SUM(AV145*E145*F145*H145*J145*$AW$8)</f>
        <v>0</v>
      </c>
      <c r="AX145" s="53"/>
      <c r="AY145" s="54">
        <f>SUM(AX145*E145*F145*H145*J145*$AY$8)</f>
        <v>0</v>
      </c>
      <c r="AZ145" s="53"/>
      <c r="BA145" s="54">
        <f>SUM(AZ145*E145*F145*H145*J145*$BA$8)</f>
        <v>0</v>
      </c>
      <c r="BB145" s="53"/>
      <c r="BC145" s="54">
        <f>SUM(BB145*E145*F145*H145*J145*$BC$8)</f>
        <v>0</v>
      </c>
      <c r="BD145" s="53"/>
      <c r="BE145" s="54">
        <f>SUM(BD145*E145*F145*H145*J145*$BE$8)</f>
        <v>0</v>
      </c>
      <c r="BF145" s="53"/>
      <c r="BG145" s="54">
        <f>BF145*E145*F145*H145*J145*$BG$8</f>
        <v>0</v>
      </c>
      <c r="BH145" s="53"/>
      <c r="BI145" s="54">
        <f>BH145*E145*F145*H145*J145*$BI$8</f>
        <v>0</v>
      </c>
      <c r="BJ145" s="53"/>
      <c r="BK145" s="54">
        <f>BJ145*E145*F145*H145*J145*$BK$8</f>
        <v>0</v>
      </c>
      <c r="BL145" s="53"/>
      <c r="BM145" s="54">
        <f>SUM(BL145*E145*F145*H145*J145*$BM$8)</f>
        <v>0</v>
      </c>
      <c r="BN145" s="53"/>
      <c r="BO145" s="54">
        <f>SUM(BN145*E145*F145*H145*J145*$BO$8)</f>
        <v>0</v>
      </c>
      <c r="BP145" s="53"/>
      <c r="BQ145" s="54">
        <f>SUM(BP145*E145*F145*H145*J145*$BQ$8)</f>
        <v>0</v>
      </c>
      <c r="BR145" s="53"/>
      <c r="BS145" s="54">
        <f>SUM(BR145*E145*F145*H145*J145*$BS$8)</f>
        <v>0</v>
      </c>
      <c r="BT145" s="53"/>
      <c r="BU145" s="54">
        <f>SUM(BT145*E145*F145*H145*J145*$BU$8)</f>
        <v>0</v>
      </c>
      <c r="BV145" s="53"/>
      <c r="BW145" s="54">
        <f>BV145*E145*F145*H145*J145*$BW$8</f>
        <v>0</v>
      </c>
      <c r="BX145" s="53"/>
      <c r="BY145" s="54">
        <f>SUM(BX145*E145*F145*H145*J145*$BY$8)</f>
        <v>0</v>
      </c>
      <c r="BZ145" s="53"/>
      <c r="CA145" s="54">
        <f>SUM(BZ145*E145*F145*H145*J145*$CA$8)</f>
        <v>0</v>
      </c>
      <c r="CB145" s="53"/>
      <c r="CC145" s="54">
        <f>SUM(CB145*E145*F145*H145*J145*$CC$8)</f>
        <v>0</v>
      </c>
      <c r="CD145" s="53"/>
      <c r="CE145" s="54">
        <f>SUM(CD145*E145*F145*H145*J145*$CE$8)</f>
        <v>0</v>
      </c>
      <c r="CF145" s="53"/>
      <c r="CG145" s="54">
        <f>CF145*E145*F145*H145*J145*$CG$8</f>
        <v>0</v>
      </c>
      <c r="CH145" s="68"/>
      <c r="CI145" s="54">
        <f>SUM(CH145*E145*F145*H145*J145*$CI$8)</f>
        <v>0</v>
      </c>
      <c r="CJ145" s="53"/>
      <c r="CK145" s="54">
        <f>SUM(CJ145*E145*F145*H145*K145*$CK$8)</f>
        <v>0</v>
      </c>
      <c r="CL145" s="53"/>
      <c r="CM145" s="54">
        <f>SUM(CL145*E145*F145*H145*K145*$CM$8)</f>
        <v>0</v>
      </c>
      <c r="CN145" s="53"/>
      <c r="CO145" s="54">
        <f>SUM(CN145*E145*F145*H145*K145*$CO$8)</f>
        <v>0</v>
      </c>
      <c r="CP145" s="53"/>
      <c r="CQ145" s="54">
        <f>SUM(CP145*E145*F145*H145*K145*$CQ$8)</f>
        <v>0</v>
      </c>
      <c r="CR145" s="53"/>
      <c r="CS145" s="54">
        <f>SUM(CR145*E145*F145*H145*K145*$CS$8)</f>
        <v>0</v>
      </c>
      <c r="CT145" s="53"/>
      <c r="CU145" s="54">
        <f>SUM(CT145*E145*F145*H145*K145*$CU$8)</f>
        <v>0</v>
      </c>
      <c r="CV145" s="53"/>
      <c r="CW145" s="54">
        <f>SUM(CV145*E145*F145*H145*K145*$CW$8)</f>
        <v>0</v>
      </c>
      <c r="CX145" s="53"/>
      <c r="CY145" s="54">
        <f>SUM(CX145*E145*F145*H145*K145*$CY$8)</f>
        <v>0</v>
      </c>
      <c r="CZ145" s="53"/>
      <c r="DA145" s="54">
        <f>SUM(CZ145*E145*F145*H145*K145*$DA$8)</f>
        <v>0</v>
      </c>
      <c r="DB145" s="53"/>
      <c r="DC145" s="54">
        <f>SUM(DB145*E145*F145*H145*K145*$DC$8)</f>
        <v>0</v>
      </c>
      <c r="DD145" s="53"/>
      <c r="DE145" s="54">
        <f>SUM(DD145*E145*F145*H145*K145*$DE$8)</f>
        <v>0</v>
      </c>
      <c r="DF145" s="53"/>
      <c r="DG145" s="54">
        <f>SUM(DF145*E145*F145*H145*K145*$DG$8)</f>
        <v>0</v>
      </c>
      <c r="DH145" s="53"/>
      <c r="DI145" s="54">
        <f>SUM(DH145*E145*F145*H145*K145*$DI$8)</f>
        <v>0</v>
      </c>
      <c r="DJ145" s="53"/>
      <c r="DK145" s="54">
        <f>SUM(DJ145*E145*F145*H145*K145*$DK$8)</f>
        <v>0</v>
      </c>
      <c r="DL145" s="53"/>
      <c r="DM145" s="54">
        <f>SUM(DL145*E145*F145*H145*K145*$DM$8)</f>
        <v>0</v>
      </c>
      <c r="DN145" s="53"/>
      <c r="DO145" s="54">
        <f>DN145*E145*F145*H145*K145*$DO$8</f>
        <v>0</v>
      </c>
      <c r="DP145" s="53"/>
      <c r="DQ145" s="54">
        <f>SUM(DP145*E145*F145*H145*K145*$DQ$8)</f>
        <v>0</v>
      </c>
      <c r="DR145" s="53"/>
      <c r="DS145" s="54">
        <f>SUM(DR145*E145*F145*H145*K145*$DS$8)</f>
        <v>0</v>
      </c>
      <c r="DT145" s="53"/>
      <c r="DU145" s="54">
        <f>SUM(DT145*E145*F145*H145*L145*$DU$8)</f>
        <v>0</v>
      </c>
      <c r="DV145" s="57"/>
      <c r="DW145" s="54">
        <f>SUM(DV145*E145*F145*H145*M145*$DW$8)</f>
        <v>0</v>
      </c>
      <c r="DX145" s="53"/>
      <c r="DY145" s="54">
        <f>SUM(DX145*E145*F145*H145*J145*$DY$8)</f>
        <v>0</v>
      </c>
      <c r="DZ145" s="53"/>
      <c r="EA145" s="59">
        <f>SUM(DZ145*E145*F145*H145*J145*$EA$8)</f>
        <v>0</v>
      </c>
      <c r="EB145" s="53"/>
      <c r="EC145" s="54">
        <f>SUM(EB145*E145*F145*H145*J145*$EC$8)</f>
        <v>0</v>
      </c>
      <c r="ED145" s="53"/>
      <c r="EE145" s="54">
        <f>SUM(ED145*E145*F145*H145*J145*$EE$8)</f>
        <v>0</v>
      </c>
      <c r="EF145" s="53"/>
      <c r="EG145" s="54">
        <f>EF145*E145*F145*H145*J145*$EG$8</f>
        <v>0</v>
      </c>
      <c r="EH145" s="53"/>
      <c r="EI145" s="54">
        <f>EH145*E145*F145*H145*J145*$EI$8</f>
        <v>0</v>
      </c>
      <c r="EJ145" s="53"/>
      <c r="EK145" s="54"/>
      <c r="EL145" s="60">
        <f t="shared" si="324"/>
        <v>0</v>
      </c>
      <c r="EM145" s="60">
        <f t="shared" si="324"/>
        <v>0</v>
      </c>
      <c r="EN145" s="1">
        <f>EL145*H145</f>
        <v>0</v>
      </c>
    </row>
    <row r="146" spans="1:265" ht="30" x14ac:dyDescent="0.25">
      <c r="A146" s="44"/>
      <c r="B146" s="45">
        <v>103</v>
      </c>
      <c r="C146" s="46" t="s">
        <v>402</v>
      </c>
      <c r="D146" s="47" t="s">
        <v>403</v>
      </c>
      <c r="E146" s="48">
        <v>13520</v>
      </c>
      <c r="F146" s="49">
        <v>2.4900000000000002</v>
      </c>
      <c r="G146" s="49"/>
      <c r="H146" s="50">
        <v>1</v>
      </c>
      <c r="I146" s="51"/>
      <c r="J146" s="48">
        <v>1.4</v>
      </c>
      <c r="K146" s="48">
        <v>1.68</v>
      </c>
      <c r="L146" s="48">
        <v>2.23</v>
      </c>
      <c r="M146" s="52">
        <v>2.57</v>
      </c>
      <c r="N146" s="53"/>
      <c r="O146" s="54">
        <f>N146*E146*F146*H146*J146*$O$8</f>
        <v>0</v>
      </c>
      <c r="P146" s="55"/>
      <c r="Q146" s="54">
        <f>P146*E146*F146*H146*J146*$Q$8</f>
        <v>0</v>
      </c>
      <c r="R146" s="53"/>
      <c r="S146" s="54">
        <f>R146*E146*F146*H146*J146*$S$8</f>
        <v>0</v>
      </c>
      <c r="T146" s="53"/>
      <c r="U146" s="54">
        <f>SUM(T146*E146*F146*H146*J146*$U$8)</f>
        <v>0</v>
      </c>
      <c r="V146" s="53"/>
      <c r="W146" s="53">
        <f>SUM(V146*E146*F146*H146*J146*$W$8)</f>
        <v>0</v>
      </c>
      <c r="X146" s="53"/>
      <c r="Y146" s="54">
        <f>SUM(X146*E146*F146*H146*J146*$Y$8)</f>
        <v>0</v>
      </c>
      <c r="Z146" s="53"/>
      <c r="AA146" s="54">
        <f>SUM(Z146*E146*F146*H146*J146*$AA$8)</f>
        <v>0</v>
      </c>
      <c r="AB146" s="53"/>
      <c r="AC146" s="54">
        <f>SUM(AB146*E146*F146*H146*J146*$AC$8)</f>
        <v>0</v>
      </c>
      <c r="AD146" s="53"/>
      <c r="AE146" s="54">
        <f>SUM(AD146*E146*F146*H146*K146*$AE$8)</f>
        <v>0</v>
      </c>
      <c r="AF146" s="53"/>
      <c r="AG146" s="54">
        <f>SUM(AF146*E146*F146*H146*K146*$AG$8)</f>
        <v>0</v>
      </c>
      <c r="AH146" s="53">
        <v>14</v>
      </c>
      <c r="AI146" s="54">
        <f>SUM(AH146*E146*F146*H146*J146*$AI$8)</f>
        <v>659830.07999999996</v>
      </c>
      <c r="AJ146" s="53"/>
      <c r="AK146" s="53">
        <f>SUM(AJ146*E146*F146*H146*J146*$AK$8)</f>
        <v>0</v>
      </c>
      <c r="AL146" s="53"/>
      <c r="AM146" s="54">
        <f>SUM(AL146*E146*F146*H146*J146*$AM$8)</f>
        <v>0</v>
      </c>
      <c r="AN146" s="53"/>
      <c r="AO146" s="54">
        <f>SUM(AN146*E146*F146*H146*J146*$AO$8)</f>
        <v>0</v>
      </c>
      <c r="AP146" s="53"/>
      <c r="AQ146" s="54">
        <f>SUM(E146*F146*H146*J146*AP146*$AQ$8)</f>
        <v>0</v>
      </c>
      <c r="AR146" s="53"/>
      <c r="AS146" s="54">
        <f>SUM(AR146*E146*F146*H146*J146*$AS$8)</f>
        <v>0</v>
      </c>
      <c r="AT146" s="53"/>
      <c r="AU146" s="54">
        <f>SUM(AT146*E146*F146*H146*J146*$AU$8)</f>
        <v>0</v>
      </c>
      <c r="AV146" s="53"/>
      <c r="AW146" s="54">
        <f>SUM(AV146*E146*F146*H146*J146*$AW$8)</f>
        <v>0</v>
      </c>
      <c r="AX146" s="53"/>
      <c r="AY146" s="54">
        <f>SUM(AX146*E146*F146*H146*J146*$AY$8)</f>
        <v>0</v>
      </c>
      <c r="AZ146" s="53"/>
      <c r="BA146" s="54">
        <f>SUM(AZ146*E146*F146*H146*J146*$BA$8)</f>
        <v>0</v>
      </c>
      <c r="BB146" s="53"/>
      <c r="BC146" s="54">
        <f>SUM(BB146*E146*F146*H146*J146*$BC$8)</f>
        <v>0</v>
      </c>
      <c r="BD146" s="53"/>
      <c r="BE146" s="54">
        <f>SUM(BD146*E146*F146*H146*J146*$BE$8)</f>
        <v>0</v>
      </c>
      <c r="BF146" s="53"/>
      <c r="BG146" s="54">
        <f>BF146*E146*F146*H146*J146*$BG$8</f>
        <v>0</v>
      </c>
      <c r="BH146" s="53"/>
      <c r="BI146" s="54">
        <f>BH146*E146*F146*H146*J146*$BI$8</f>
        <v>0</v>
      </c>
      <c r="BJ146" s="53"/>
      <c r="BK146" s="54">
        <f>BJ146*E146*F146*H146*J146*$BK$8</f>
        <v>0</v>
      </c>
      <c r="BL146" s="53"/>
      <c r="BM146" s="54">
        <f>SUM(BL146*E146*F146*H146*J146*$BM$8)</f>
        <v>0</v>
      </c>
      <c r="BN146" s="53"/>
      <c r="BO146" s="54">
        <f>SUM(BN146*E146*F146*H146*J146*$BO$8)</f>
        <v>0</v>
      </c>
      <c r="BP146" s="53"/>
      <c r="BQ146" s="54">
        <f>SUM(BP146*E146*F146*H146*J146*$BQ$8)</f>
        <v>0</v>
      </c>
      <c r="BR146" s="53"/>
      <c r="BS146" s="54">
        <f>SUM(BR146*E146*F146*H146*J146*$BS$8)</f>
        <v>0</v>
      </c>
      <c r="BT146" s="53"/>
      <c r="BU146" s="54">
        <f>SUM(BT146*E146*F146*H146*J146*$BU$8)</f>
        <v>0</v>
      </c>
      <c r="BV146" s="53"/>
      <c r="BW146" s="54">
        <f>BV146*E146*F146*H146*J146*$BW$8</f>
        <v>0</v>
      </c>
      <c r="BX146" s="53"/>
      <c r="BY146" s="54">
        <f>SUM(BX146*E146*F146*H146*J146*$BY$8)</f>
        <v>0</v>
      </c>
      <c r="BZ146" s="53"/>
      <c r="CA146" s="54">
        <f>SUM(BZ146*E146*F146*H146*J146*$CA$8)</f>
        <v>0</v>
      </c>
      <c r="CB146" s="53"/>
      <c r="CC146" s="54">
        <f>SUM(CB146*E146*F146*H146*J146*$CC$8)</f>
        <v>0</v>
      </c>
      <c r="CD146" s="53"/>
      <c r="CE146" s="54">
        <f>SUM(CD146*E146*F146*H146*J146*$CE$8)</f>
        <v>0</v>
      </c>
      <c r="CF146" s="53"/>
      <c r="CG146" s="54">
        <f>CF146*E146*F146*H146*J146*$CG$8</f>
        <v>0</v>
      </c>
      <c r="CH146" s="68"/>
      <c r="CI146" s="54">
        <f>SUM(CH146*E146*F146*H146*J146*$CI$8)</f>
        <v>0</v>
      </c>
      <c r="CJ146" s="53"/>
      <c r="CK146" s="54">
        <f>SUM(CJ146*E146*F146*H146*K146*$CK$8)</f>
        <v>0</v>
      </c>
      <c r="CL146" s="53"/>
      <c r="CM146" s="54">
        <f>SUM(CL146*E146*F146*H146*K146*$CM$8)</f>
        <v>0</v>
      </c>
      <c r="CN146" s="53"/>
      <c r="CO146" s="54">
        <f>SUM(CN146*E146*F146*H146*K146*$CO$8)</f>
        <v>0</v>
      </c>
      <c r="CP146" s="53"/>
      <c r="CQ146" s="54">
        <f>SUM(CP146*E146*F146*H146*K146*$CQ$8)</f>
        <v>0</v>
      </c>
      <c r="CR146" s="53"/>
      <c r="CS146" s="54">
        <f>SUM(CR146*E146*F146*H146*K146*$CS$8)</f>
        <v>0</v>
      </c>
      <c r="CT146" s="53"/>
      <c r="CU146" s="54">
        <f>SUM(CT146*E146*F146*H146*K146*$CU$8)</f>
        <v>0</v>
      </c>
      <c r="CV146" s="53"/>
      <c r="CW146" s="54">
        <f>SUM(CV146*E146*F146*H146*K146*$CW$8)</f>
        <v>0</v>
      </c>
      <c r="CX146" s="53"/>
      <c r="CY146" s="54">
        <f>SUM(CX146*E146*F146*H146*K146*$CY$8)</f>
        <v>0</v>
      </c>
      <c r="CZ146" s="53"/>
      <c r="DA146" s="54">
        <f>SUM(CZ146*E146*F146*H146*K146*$DA$8)</f>
        <v>0</v>
      </c>
      <c r="DB146" s="53"/>
      <c r="DC146" s="54">
        <f>SUM(DB146*E146*F146*H146*K146*$DC$8)</f>
        <v>0</v>
      </c>
      <c r="DD146" s="53"/>
      <c r="DE146" s="54">
        <f>SUM(DD146*E146*F146*H146*K146*$DE$8)</f>
        <v>0</v>
      </c>
      <c r="DF146" s="53"/>
      <c r="DG146" s="54">
        <f>SUM(DF146*E146*F146*H146*K146*$DG$8)</f>
        <v>0</v>
      </c>
      <c r="DH146" s="53"/>
      <c r="DI146" s="54">
        <f>SUM(DH146*E146*F146*H146*K146*$DI$8)</f>
        <v>0</v>
      </c>
      <c r="DJ146" s="53"/>
      <c r="DK146" s="54">
        <f>SUM(DJ146*E146*F146*H146*K146*$DK$8)</f>
        <v>0</v>
      </c>
      <c r="DL146" s="53"/>
      <c r="DM146" s="54">
        <f>SUM(DL146*E146*F146*H146*K146*$DM$8)</f>
        <v>0</v>
      </c>
      <c r="DN146" s="53"/>
      <c r="DO146" s="54">
        <f>DN146*E146*F146*H146*K146*$DO$8</f>
        <v>0</v>
      </c>
      <c r="DP146" s="53"/>
      <c r="DQ146" s="54">
        <f>SUM(DP146*E146*F146*H146*K146*$DQ$8)</f>
        <v>0</v>
      </c>
      <c r="DR146" s="53"/>
      <c r="DS146" s="54">
        <f>SUM(DR146*E146*F146*H146*K146*$DS$8)</f>
        <v>0</v>
      </c>
      <c r="DT146" s="53"/>
      <c r="DU146" s="54">
        <f>SUM(DT146*E146*F146*H146*L146*$DU$8)</f>
        <v>0</v>
      </c>
      <c r="DV146" s="57"/>
      <c r="DW146" s="54">
        <f>SUM(DV146*E146*F146*H146*M146*$DW$8)</f>
        <v>0</v>
      </c>
      <c r="DX146" s="53"/>
      <c r="DY146" s="54">
        <f>SUM(DX146*E146*F146*H146*J146*$DY$8)</f>
        <v>0</v>
      </c>
      <c r="DZ146" s="53"/>
      <c r="EA146" s="59">
        <f>SUM(DZ146*E146*F146*H146*J146*$EA$8)</f>
        <v>0</v>
      </c>
      <c r="EB146" s="53"/>
      <c r="EC146" s="54">
        <f>SUM(EB146*E146*F146*H146*J146*$EC$8)</f>
        <v>0</v>
      </c>
      <c r="ED146" s="53"/>
      <c r="EE146" s="54">
        <f>SUM(ED146*E146*F146*H146*J146*$EE$8)</f>
        <v>0</v>
      </c>
      <c r="EF146" s="53"/>
      <c r="EG146" s="54">
        <f>EF146*E146*F146*H146*J146*$EG$8</f>
        <v>0</v>
      </c>
      <c r="EH146" s="53"/>
      <c r="EI146" s="54">
        <f>EH146*E146*F146*H146*J146*$EI$8</f>
        <v>0</v>
      </c>
      <c r="EJ146" s="53"/>
      <c r="EK146" s="54"/>
      <c r="EL146" s="60">
        <f t="shared" si="324"/>
        <v>14</v>
      </c>
      <c r="EM146" s="60">
        <f t="shared" si="324"/>
        <v>659830.07999999996</v>
      </c>
      <c r="EN146" s="1">
        <f>EL146*H146</f>
        <v>14</v>
      </c>
    </row>
    <row r="147" spans="1:265" ht="30" x14ac:dyDescent="0.25">
      <c r="A147" s="44"/>
      <c r="B147" s="45">
        <v>104</v>
      </c>
      <c r="C147" s="46" t="s">
        <v>404</v>
      </c>
      <c r="D147" s="47" t="s">
        <v>405</v>
      </c>
      <c r="E147" s="48">
        <v>13520</v>
      </c>
      <c r="F147" s="49">
        <v>1.05</v>
      </c>
      <c r="G147" s="49"/>
      <c r="H147" s="50">
        <v>1</v>
      </c>
      <c r="I147" s="51"/>
      <c r="J147" s="48">
        <v>1.4</v>
      </c>
      <c r="K147" s="48">
        <v>1.68</v>
      </c>
      <c r="L147" s="48">
        <v>2.23</v>
      </c>
      <c r="M147" s="52">
        <v>2.57</v>
      </c>
      <c r="N147" s="53">
        <v>22</v>
      </c>
      <c r="O147" s="54">
        <f>N147*E147*F147*H147*J147*$O$8</f>
        <v>437236.8</v>
      </c>
      <c r="P147" s="55"/>
      <c r="Q147" s="54">
        <f>P147*E147*F147*H147*J147*$Q$8</f>
        <v>0</v>
      </c>
      <c r="R147" s="53"/>
      <c r="S147" s="54">
        <f>R147*E147*F147*H147*J147*$S$8</f>
        <v>0</v>
      </c>
      <c r="T147" s="53"/>
      <c r="U147" s="54">
        <f>SUM(T147*E147*F147*H147*J147*$U$8)</f>
        <v>0</v>
      </c>
      <c r="V147" s="53"/>
      <c r="W147" s="53">
        <f>SUM(V147*E147*F147*H147*J147*$W$8)</f>
        <v>0</v>
      </c>
      <c r="X147" s="53"/>
      <c r="Y147" s="54">
        <f>SUM(X147*E147*F147*H147*J147*$Y$8)</f>
        <v>0</v>
      </c>
      <c r="Z147" s="53">
        <v>32</v>
      </c>
      <c r="AA147" s="54">
        <f>SUM(Z147*E147*F147*H147*J147*$AA$8)</f>
        <v>635980.79999999993</v>
      </c>
      <c r="AB147" s="53">
        <v>78</v>
      </c>
      <c r="AC147" s="54">
        <f>SUM(AB147*E147*F147*H147*J147*$AC$8)</f>
        <v>1550203.2</v>
      </c>
      <c r="AD147" s="53"/>
      <c r="AE147" s="54">
        <f>SUM(AD147*E147*F147*H147*K147*$AE$8)</f>
        <v>0</v>
      </c>
      <c r="AF147" s="53"/>
      <c r="AG147" s="54">
        <f>SUM(AF147*E147*F147*H147*K147*$AG$8)</f>
        <v>0</v>
      </c>
      <c r="AH147" s="53">
        <v>12</v>
      </c>
      <c r="AI147" s="54">
        <f>SUM(AH147*E147*F147*H147*J147*$AI$8)</f>
        <v>238492.79999999999</v>
      </c>
      <c r="AJ147" s="115"/>
      <c r="AK147" s="53">
        <f>SUM(AJ147*E147*F147*H147*J147*$AK$8)</f>
        <v>0</v>
      </c>
      <c r="AL147" s="53"/>
      <c r="AM147" s="54">
        <f>SUM(AL147*E147*F147*H147*J147*$AM$8)</f>
        <v>0</v>
      </c>
      <c r="AN147" s="53"/>
      <c r="AO147" s="54">
        <f>SUM(AN147*E147*F147*H147*J147*$AO$8)</f>
        <v>0</v>
      </c>
      <c r="AP147" s="53"/>
      <c r="AQ147" s="54">
        <f>SUM(E147*F147*H147*J147*AP147*$AQ$8)</f>
        <v>0</v>
      </c>
      <c r="AR147" s="53"/>
      <c r="AS147" s="54">
        <f>SUM(AR147*E147*F147*H147*J147*$AS$8)</f>
        <v>0</v>
      </c>
      <c r="AT147" s="53"/>
      <c r="AU147" s="54">
        <f>SUM(AT147*E147*F147*H147*J147*$AU$8)</f>
        <v>0</v>
      </c>
      <c r="AV147" s="53">
        <v>20</v>
      </c>
      <c r="AW147" s="54">
        <f>SUM(AV147*E147*F147*H147*J147*$AW$8)</f>
        <v>397488</v>
      </c>
      <c r="AX147" s="53">
        <v>56</v>
      </c>
      <c r="AY147" s="54">
        <f>SUM(AX147*E147*F147*H147*J147*$AY$8)</f>
        <v>1112966.3999999999</v>
      </c>
      <c r="AZ147" s="53">
        <v>293</v>
      </c>
      <c r="BA147" s="54">
        <f>SUM(AZ147*E147*F147*H147*J147*$BA$8)</f>
        <v>5823199.1999999993</v>
      </c>
      <c r="BB147" s="53">
        <v>24</v>
      </c>
      <c r="BC147" s="54">
        <f>SUM(BB147*E147*F147*H147*J147*$BC$8)</f>
        <v>476985.59999999998</v>
      </c>
      <c r="BD147" s="53">
        <v>58</v>
      </c>
      <c r="BE147" s="54">
        <f>SUM(BD147*E147*F147*H147*J147*$BE$8)</f>
        <v>1152715.2</v>
      </c>
      <c r="BF147" s="53">
        <v>100</v>
      </c>
      <c r="BG147" s="54">
        <f>BF147*E147*F147*H147*J147*$BG$8</f>
        <v>1987439.9999999998</v>
      </c>
      <c r="BH147" s="53"/>
      <c r="BI147" s="54">
        <f>BH147*E147*F147*H147*J147*$BI$8</f>
        <v>0</v>
      </c>
      <c r="BJ147" s="53">
        <v>20</v>
      </c>
      <c r="BK147" s="54">
        <f>BJ147*E147*F147*H147*J147*$BK$8</f>
        <v>397488</v>
      </c>
      <c r="BL147" s="53">
        <v>11</v>
      </c>
      <c r="BM147" s="54">
        <f>SUM(BL147*E147*F147*H147*J147*$BM$8)</f>
        <v>218618.4</v>
      </c>
      <c r="BN147" s="53"/>
      <c r="BO147" s="54">
        <f>SUM(BN147*E147*F147*H147*J147*$BO$8)</f>
        <v>0</v>
      </c>
      <c r="BP147" s="53"/>
      <c r="BQ147" s="54">
        <f>SUM(BP147*E147*F147*H147*J147*$BQ$8)</f>
        <v>0</v>
      </c>
      <c r="BR147" s="53"/>
      <c r="BS147" s="54">
        <f>SUM(BR147*E147*F147*H147*J147*$BS$8)</f>
        <v>0</v>
      </c>
      <c r="BT147" s="53">
        <v>2</v>
      </c>
      <c r="BU147" s="54">
        <f>SUM(BT147*E147*F147*H147*J147*$BU$8)</f>
        <v>39748.799999999996</v>
      </c>
      <c r="BV147" s="53">
        <v>3</v>
      </c>
      <c r="BW147" s="54">
        <f>BV147*E147*F147*H147*J147*$BW$8</f>
        <v>59623.199999999997</v>
      </c>
      <c r="BX147" s="53">
        <v>50</v>
      </c>
      <c r="BY147" s="54">
        <f>SUM(BX147*E147*F147*H147*J147*$BY$8)</f>
        <v>993719.99999999988</v>
      </c>
      <c r="BZ147" s="53"/>
      <c r="CA147" s="54">
        <f>SUM(BZ147*E147*F147*H147*J147*$CA$8)</f>
        <v>0</v>
      </c>
      <c r="CB147" s="53">
        <v>35</v>
      </c>
      <c r="CC147" s="54">
        <f>SUM(CB147*E147*F147*H147*J147*$CC$8)</f>
        <v>695604</v>
      </c>
      <c r="CD147" s="53">
        <v>51</v>
      </c>
      <c r="CE147" s="54">
        <f>SUM(CD147*E147*F147*H147*J147*$CE$8)</f>
        <v>1013594.3999999999</v>
      </c>
      <c r="CF147" s="53">
        <v>68</v>
      </c>
      <c r="CG147" s="54">
        <f>CF147*E147*F147*H147*J147*$CG$8</f>
        <v>1351459.2</v>
      </c>
      <c r="CH147" s="53">
        <v>50</v>
      </c>
      <c r="CI147" s="54">
        <f>SUM(CH147*E147*F147*H147*J147*$CI$8)</f>
        <v>993719.99999999988</v>
      </c>
      <c r="CJ147" s="53"/>
      <c r="CK147" s="54">
        <f>SUM(CJ147*E147*F147*H147*K147*$CK$8)</f>
        <v>0</v>
      </c>
      <c r="CL147" s="53">
        <v>26</v>
      </c>
      <c r="CM147" s="54">
        <f>SUM(CL147*E147*F147*H147*K147*$CM$8)</f>
        <v>620081.28</v>
      </c>
      <c r="CN147" s="53"/>
      <c r="CO147" s="54">
        <f>SUM(CN147*E147*F147*H147*K147*$CO$8)</f>
        <v>0</v>
      </c>
      <c r="CP147" s="53"/>
      <c r="CQ147" s="54">
        <f>SUM(CP147*E147*F147*H147*K147*$CQ$8)</f>
        <v>0</v>
      </c>
      <c r="CR147" s="53">
        <v>5</v>
      </c>
      <c r="CS147" s="54">
        <f>SUM(CR147*E147*F147*H147*K147*$CS$8)</f>
        <v>119246.39999999999</v>
      </c>
      <c r="CT147" s="53"/>
      <c r="CU147" s="54">
        <f>SUM(CT147*E147*F147*H147*K147*$CU$8)</f>
        <v>0</v>
      </c>
      <c r="CV147" s="53"/>
      <c r="CW147" s="54">
        <f>SUM(CV147*E147*F147*H147*K147*$CW$8)</f>
        <v>0</v>
      </c>
      <c r="CX147" s="53">
        <v>27</v>
      </c>
      <c r="CY147" s="54">
        <f>SUM(CX147*E147*F147*H147*K147*$CY$8)</f>
        <v>643930.55999999994</v>
      </c>
      <c r="CZ147" s="53">
        <v>90</v>
      </c>
      <c r="DA147" s="54">
        <f>SUM(CZ147*E147*F147*H147*K147*$DA$8)</f>
        <v>2146435.1999999997</v>
      </c>
      <c r="DB147" s="53">
        <v>7</v>
      </c>
      <c r="DC147" s="54">
        <f>SUM(DB147*E147*F147*H147*K147*$DC$8)</f>
        <v>166944.95999999999</v>
      </c>
      <c r="DD147" s="53">
        <v>57</v>
      </c>
      <c r="DE147" s="54">
        <f>SUM(DD147*E147*F147*H147*K147*$DE$8)</f>
        <v>1359408.96</v>
      </c>
      <c r="DF147" s="53">
        <v>36</v>
      </c>
      <c r="DG147" s="54">
        <f>SUM(DF147*E147*F147*H147*K147*$DG$8)</f>
        <v>858574.08</v>
      </c>
      <c r="DH147" s="53">
        <v>10</v>
      </c>
      <c r="DI147" s="54">
        <f>SUM(DH147*E147*F147*H147*K147*$DI$8)</f>
        <v>238492.79999999999</v>
      </c>
      <c r="DJ147" s="53">
        <v>77</v>
      </c>
      <c r="DK147" s="54">
        <f>SUM(DJ147*E147*F147*H147*K147*$DK$8)</f>
        <v>1836394.5599999998</v>
      </c>
      <c r="DL147" s="53">
        <v>10</v>
      </c>
      <c r="DM147" s="54">
        <f>SUM(DL147*E147*F147*H147*K147*$DM$8)</f>
        <v>238492.79999999999</v>
      </c>
      <c r="DN147" s="53">
        <v>2</v>
      </c>
      <c r="DO147" s="54">
        <f>DN147*E147*F147*H147*K147*$DO$8</f>
        <v>47698.559999999998</v>
      </c>
      <c r="DP147" s="53">
        <v>18</v>
      </c>
      <c r="DQ147" s="54">
        <f>SUM(DP147*E147*F147*H147*K147*$DQ$8)</f>
        <v>429287.04</v>
      </c>
      <c r="DR147" s="53">
        <v>6</v>
      </c>
      <c r="DS147" s="54">
        <f>SUM(DR147*E147*F147*H147*K147*$DS$8)</f>
        <v>143095.67999999999</v>
      </c>
      <c r="DT147" s="53"/>
      <c r="DU147" s="54">
        <f>SUM(DT147*E147*F147*H147*L147*$DU$8)</f>
        <v>0</v>
      </c>
      <c r="DV147" s="57">
        <v>14</v>
      </c>
      <c r="DW147" s="54">
        <f>SUM(DV147*E147*F147*H147*M147*$DW$8)</f>
        <v>510772.07999999996</v>
      </c>
      <c r="DX147" s="53"/>
      <c r="DY147" s="54">
        <f>SUM(DX147*E147*F147*H147*J147*$DY$8)</f>
        <v>0</v>
      </c>
      <c r="DZ147" s="53"/>
      <c r="EA147" s="59">
        <f>SUM(DZ147*E147*F147*H147*J147*$EA$8)</f>
        <v>0</v>
      </c>
      <c r="EB147" s="53"/>
      <c r="EC147" s="54">
        <f>SUM(EB147*E147*F147*H147*J147*$EC$8)</f>
        <v>0</v>
      </c>
      <c r="ED147" s="53"/>
      <c r="EE147" s="54">
        <f>SUM(ED147*E147*F147*H147*J147*$EE$8)</f>
        <v>0</v>
      </c>
      <c r="EF147" s="53"/>
      <c r="EG147" s="54">
        <f>EF147*E147*F147*H147*J147*$EG$8</f>
        <v>0</v>
      </c>
      <c r="EH147" s="53"/>
      <c r="EI147" s="54">
        <f>EH147*E147*F147*H147*J147*$EI$8</f>
        <v>0</v>
      </c>
      <c r="EJ147" s="53"/>
      <c r="EK147" s="54"/>
      <c r="EL147" s="60">
        <f t="shared" si="324"/>
        <v>1370</v>
      </c>
      <c r="EM147" s="60">
        <f t="shared" si="324"/>
        <v>28935138.959999993</v>
      </c>
      <c r="EN147" s="1">
        <f>EL147*H147</f>
        <v>1370</v>
      </c>
    </row>
    <row r="148" spans="1:265" s="80" customFormat="1" x14ac:dyDescent="0.25">
      <c r="A148" s="91">
        <v>30</v>
      </c>
      <c r="B148" s="92"/>
      <c r="C148" s="72"/>
      <c r="D148" s="34" t="s">
        <v>406</v>
      </c>
      <c r="E148" s="48">
        <v>13520</v>
      </c>
      <c r="F148" s="85">
        <v>0.98</v>
      </c>
      <c r="G148" s="85"/>
      <c r="H148" s="36">
        <v>1</v>
      </c>
      <c r="I148" s="75"/>
      <c r="J148" s="93"/>
      <c r="K148" s="93"/>
      <c r="L148" s="93"/>
      <c r="M148" s="108">
        <v>2.57</v>
      </c>
      <c r="N148" s="43">
        <f>SUM(N149:N154)</f>
        <v>0</v>
      </c>
      <c r="O148" s="43">
        <f t="shared" ref="O148:BZ148" si="325">SUM(O149:O154)</f>
        <v>0</v>
      </c>
      <c r="P148" s="43">
        <f t="shared" si="325"/>
        <v>0</v>
      </c>
      <c r="Q148" s="43">
        <f t="shared" si="325"/>
        <v>0</v>
      </c>
      <c r="R148" s="43">
        <f t="shared" si="325"/>
        <v>0</v>
      </c>
      <c r="S148" s="43">
        <f t="shared" si="325"/>
        <v>0</v>
      </c>
      <c r="T148" s="43">
        <f t="shared" si="325"/>
        <v>0</v>
      </c>
      <c r="U148" s="43">
        <f t="shared" si="325"/>
        <v>0</v>
      </c>
      <c r="V148" s="43">
        <f t="shared" si="325"/>
        <v>0</v>
      </c>
      <c r="W148" s="43">
        <f t="shared" si="325"/>
        <v>0</v>
      </c>
      <c r="X148" s="43">
        <f t="shared" si="325"/>
        <v>0</v>
      </c>
      <c r="Y148" s="43">
        <f t="shared" si="325"/>
        <v>0</v>
      </c>
      <c r="Z148" s="43">
        <f t="shared" si="325"/>
        <v>0</v>
      </c>
      <c r="AA148" s="43">
        <f t="shared" si="325"/>
        <v>0</v>
      </c>
      <c r="AB148" s="43">
        <f t="shared" si="325"/>
        <v>0</v>
      </c>
      <c r="AC148" s="43">
        <f t="shared" si="325"/>
        <v>0</v>
      </c>
      <c r="AD148" s="43">
        <f t="shared" si="325"/>
        <v>0</v>
      </c>
      <c r="AE148" s="43">
        <f t="shared" si="325"/>
        <v>0</v>
      </c>
      <c r="AF148" s="43">
        <f t="shared" si="325"/>
        <v>0</v>
      </c>
      <c r="AG148" s="43">
        <f t="shared" si="325"/>
        <v>0</v>
      </c>
      <c r="AH148" s="43">
        <f t="shared" si="325"/>
        <v>30</v>
      </c>
      <c r="AI148" s="43">
        <f t="shared" si="325"/>
        <v>1178268</v>
      </c>
      <c r="AJ148" s="43">
        <f t="shared" si="325"/>
        <v>0</v>
      </c>
      <c r="AK148" s="43">
        <f t="shared" si="325"/>
        <v>0</v>
      </c>
      <c r="AL148" s="43">
        <f t="shared" si="325"/>
        <v>0</v>
      </c>
      <c r="AM148" s="43">
        <f t="shared" si="325"/>
        <v>0</v>
      </c>
      <c r="AN148" s="43">
        <f t="shared" si="325"/>
        <v>0</v>
      </c>
      <c r="AO148" s="43">
        <f t="shared" si="325"/>
        <v>0</v>
      </c>
      <c r="AP148" s="43">
        <f t="shared" si="325"/>
        <v>0</v>
      </c>
      <c r="AQ148" s="43">
        <f t="shared" si="325"/>
        <v>0</v>
      </c>
      <c r="AR148" s="43">
        <f t="shared" si="325"/>
        <v>0</v>
      </c>
      <c r="AS148" s="43">
        <f t="shared" si="325"/>
        <v>0</v>
      </c>
      <c r="AT148" s="43">
        <f t="shared" si="325"/>
        <v>0</v>
      </c>
      <c r="AU148" s="43">
        <f t="shared" si="325"/>
        <v>0</v>
      </c>
      <c r="AV148" s="43">
        <f t="shared" si="325"/>
        <v>47</v>
      </c>
      <c r="AW148" s="43">
        <f t="shared" si="325"/>
        <v>1981004.48</v>
      </c>
      <c r="AX148" s="43">
        <f t="shared" si="325"/>
        <v>0</v>
      </c>
      <c r="AY148" s="43">
        <f t="shared" si="325"/>
        <v>0</v>
      </c>
      <c r="AZ148" s="43">
        <f t="shared" si="325"/>
        <v>0</v>
      </c>
      <c r="BA148" s="43">
        <f t="shared" si="325"/>
        <v>0</v>
      </c>
      <c r="BB148" s="43">
        <f t="shared" si="325"/>
        <v>0</v>
      </c>
      <c r="BC148" s="43">
        <f t="shared" si="325"/>
        <v>0</v>
      </c>
      <c r="BD148" s="43">
        <f t="shared" si="325"/>
        <v>0</v>
      </c>
      <c r="BE148" s="43">
        <f t="shared" si="325"/>
        <v>0</v>
      </c>
      <c r="BF148" s="43">
        <f t="shared" si="325"/>
        <v>0</v>
      </c>
      <c r="BG148" s="43">
        <f t="shared" si="325"/>
        <v>0</v>
      </c>
      <c r="BH148" s="43">
        <f t="shared" si="325"/>
        <v>0</v>
      </c>
      <c r="BI148" s="43">
        <f t="shared" si="325"/>
        <v>0</v>
      </c>
      <c r="BJ148" s="43">
        <f t="shared" si="325"/>
        <v>0</v>
      </c>
      <c r="BK148" s="43">
        <f t="shared" si="325"/>
        <v>0</v>
      </c>
      <c r="BL148" s="43">
        <f t="shared" si="325"/>
        <v>0</v>
      </c>
      <c r="BM148" s="43">
        <f t="shared" si="325"/>
        <v>0</v>
      </c>
      <c r="BN148" s="43">
        <f t="shared" si="325"/>
        <v>4</v>
      </c>
      <c r="BO148" s="43">
        <f t="shared" si="325"/>
        <v>60569.599999999999</v>
      </c>
      <c r="BP148" s="43">
        <f t="shared" si="325"/>
        <v>0</v>
      </c>
      <c r="BQ148" s="43">
        <f t="shared" si="325"/>
        <v>0</v>
      </c>
      <c r="BR148" s="43">
        <f t="shared" si="325"/>
        <v>0</v>
      </c>
      <c r="BS148" s="43">
        <f t="shared" si="325"/>
        <v>0</v>
      </c>
      <c r="BT148" s="43">
        <f t="shared" si="325"/>
        <v>0</v>
      </c>
      <c r="BU148" s="43">
        <f t="shared" si="325"/>
        <v>0</v>
      </c>
      <c r="BV148" s="43">
        <f t="shared" si="325"/>
        <v>0</v>
      </c>
      <c r="BW148" s="43">
        <f t="shared" si="325"/>
        <v>0</v>
      </c>
      <c r="BX148" s="43">
        <f t="shared" si="325"/>
        <v>0</v>
      </c>
      <c r="BY148" s="43">
        <f t="shared" si="325"/>
        <v>0</v>
      </c>
      <c r="BZ148" s="43">
        <f t="shared" si="325"/>
        <v>0</v>
      </c>
      <c r="CA148" s="43">
        <f t="shared" ref="CA148:EM148" si="326">SUM(CA149:CA154)</f>
        <v>0</v>
      </c>
      <c r="CB148" s="43">
        <f t="shared" si="326"/>
        <v>0</v>
      </c>
      <c r="CC148" s="43">
        <f t="shared" si="326"/>
        <v>0</v>
      </c>
      <c r="CD148" s="43">
        <f t="shared" si="326"/>
        <v>0</v>
      </c>
      <c r="CE148" s="43">
        <f t="shared" si="326"/>
        <v>0</v>
      </c>
      <c r="CF148" s="43">
        <f t="shared" si="326"/>
        <v>0</v>
      </c>
      <c r="CG148" s="43">
        <f t="shared" si="326"/>
        <v>0</v>
      </c>
      <c r="CH148" s="43">
        <f t="shared" si="326"/>
        <v>0</v>
      </c>
      <c r="CI148" s="43">
        <f t="shared" si="326"/>
        <v>0</v>
      </c>
      <c r="CJ148" s="43">
        <f t="shared" si="326"/>
        <v>0</v>
      </c>
      <c r="CK148" s="43">
        <f t="shared" si="326"/>
        <v>0</v>
      </c>
      <c r="CL148" s="43">
        <f t="shared" si="326"/>
        <v>105</v>
      </c>
      <c r="CM148" s="43">
        <f t="shared" si="326"/>
        <v>1907942.3999999999</v>
      </c>
      <c r="CN148" s="43">
        <f t="shared" si="326"/>
        <v>0</v>
      </c>
      <c r="CO148" s="43">
        <f t="shared" si="326"/>
        <v>0</v>
      </c>
      <c r="CP148" s="43">
        <f t="shared" si="326"/>
        <v>0</v>
      </c>
      <c r="CQ148" s="43">
        <f t="shared" si="326"/>
        <v>0</v>
      </c>
      <c r="CR148" s="43">
        <f t="shared" si="326"/>
        <v>10</v>
      </c>
      <c r="CS148" s="43">
        <f t="shared" si="326"/>
        <v>181708.79999999999</v>
      </c>
      <c r="CT148" s="43">
        <f t="shared" si="326"/>
        <v>0</v>
      </c>
      <c r="CU148" s="43">
        <f t="shared" si="326"/>
        <v>0</v>
      </c>
      <c r="CV148" s="43">
        <f t="shared" si="326"/>
        <v>0</v>
      </c>
      <c r="CW148" s="43">
        <f t="shared" si="326"/>
        <v>0</v>
      </c>
      <c r="CX148" s="43">
        <f t="shared" si="326"/>
        <v>0</v>
      </c>
      <c r="CY148" s="43">
        <f t="shared" si="326"/>
        <v>0</v>
      </c>
      <c r="CZ148" s="43">
        <f t="shared" si="326"/>
        <v>0</v>
      </c>
      <c r="DA148" s="43">
        <f t="shared" si="326"/>
        <v>0</v>
      </c>
      <c r="DB148" s="43">
        <f t="shared" si="326"/>
        <v>0</v>
      </c>
      <c r="DC148" s="43">
        <f t="shared" si="326"/>
        <v>0</v>
      </c>
      <c r="DD148" s="43">
        <f t="shared" si="326"/>
        <v>3</v>
      </c>
      <c r="DE148" s="43">
        <f t="shared" si="326"/>
        <v>54512.639999999999</v>
      </c>
      <c r="DF148" s="43">
        <f t="shared" si="326"/>
        <v>0</v>
      </c>
      <c r="DG148" s="43">
        <f t="shared" si="326"/>
        <v>0</v>
      </c>
      <c r="DH148" s="43">
        <f t="shared" si="326"/>
        <v>0</v>
      </c>
      <c r="DI148" s="43">
        <f t="shared" si="326"/>
        <v>0</v>
      </c>
      <c r="DJ148" s="43">
        <f t="shared" si="326"/>
        <v>1</v>
      </c>
      <c r="DK148" s="43">
        <f t="shared" si="326"/>
        <v>18170.88</v>
      </c>
      <c r="DL148" s="43">
        <f t="shared" si="326"/>
        <v>0</v>
      </c>
      <c r="DM148" s="43">
        <f t="shared" si="326"/>
        <v>0</v>
      </c>
      <c r="DN148" s="43">
        <f t="shared" si="326"/>
        <v>0</v>
      </c>
      <c r="DO148" s="43">
        <f t="shared" si="326"/>
        <v>0</v>
      </c>
      <c r="DP148" s="43">
        <f t="shared" si="326"/>
        <v>0</v>
      </c>
      <c r="DQ148" s="43">
        <f t="shared" si="326"/>
        <v>0</v>
      </c>
      <c r="DR148" s="43">
        <f t="shared" si="326"/>
        <v>0</v>
      </c>
      <c r="DS148" s="43">
        <f t="shared" si="326"/>
        <v>0</v>
      </c>
      <c r="DT148" s="43">
        <f t="shared" si="326"/>
        <v>0</v>
      </c>
      <c r="DU148" s="43">
        <f t="shared" si="326"/>
        <v>0</v>
      </c>
      <c r="DV148" s="43">
        <f t="shared" si="326"/>
        <v>0</v>
      </c>
      <c r="DW148" s="43">
        <f t="shared" si="326"/>
        <v>0</v>
      </c>
      <c r="DX148" s="43">
        <f t="shared" si="326"/>
        <v>0</v>
      </c>
      <c r="DY148" s="43">
        <f t="shared" si="326"/>
        <v>0</v>
      </c>
      <c r="DZ148" s="43">
        <f t="shared" si="326"/>
        <v>0</v>
      </c>
      <c r="EA148" s="43">
        <f t="shared" si="326"/>
        <v>0</v>
      </c>
      <c r="EB148" s="43">
        <f t="shared" si="326"/>
        <v>0</v>
      </c>
      <c r="EC148" s="43">
        <f t="shared" si="326"/>
        <v>0</v>
      </c>
      <c r="ED148" s="43">
        <f t="shared" si="326"/>
        <v>0</v>
      </c>
      <c r="EE148" s="43">
        <f t="shared" si="326"/>
        <v>0</v>
      </c>
      <c r="EF148" s="43">
        <f t="shared" si="326"/>
        <v>0</v>
      </c>
      <c r="EG148" s="43">
        <f t="shared" si="326"/>
        <v>0</v>
      </c>
      <c r="EH148" s="43">
        <f t="shared" si="326"/>
        <v>0</v>
      </c>
      <c r="EI148" s="43">
        <f t="shared" si="326"/>
        <v>0</v>
      </c>
      <c r="EJ148" s="43"/>
      <c r="EK148" s="43"/>
      <c r="EL148" s="43">
        <f t="shared" si="326"/>
        <v>200</v>
      </c>
      <c r="EM148" s="43">
        <f t="shared" si="326"/>
        <v>5382176.7999999998</v>
      </c>
      <c r="EN148" s="42">
        <f>EM148/EL148</f>
        <v>26910.883999999998</v>
      </c>
      <c r="EQ148" s="200"/>
      <c r="ER148" s="200"/>
      <c r="ES148" s="200"/>
      <c r="ET148" s="200"/>
      <c r="EU148" s="200"/>
      <c r="EV148" s="200"/>
      <c r="EW148" s="200"/>
      <c r="EX148" s="200"/>
      <c r="EY148" s="200"/>
      <c r="EZ148" s="200"/>
      <c r="FA148" s="200"/>
      <c r="FB148" s="200"/>
      <c r="FC148" s="200"/>
      <c r="FD148" s="200"/>
      <c r="FE148" s="200"/>
      <c r="FF148" s="200"/>
      <c r="FG148" s="200"/>
      <c r="FH148" s="200"/>
      <c r="FI148" s="200"/>
      <c r="FJ148" s="200"/>
      <c r="FK148" s="200"/>
      <c r="FL148" s="200"/>
      <c r="FM148" s="200"/>
      <c r="FN148" s="200"/>
      <c r="FO148" s="200"/>
      <c r="FP148" s="200"/>
      <c r="FQ148" s="200"/>
      <c r="FR148" s="200"/>
      <c r="FS148" s="200"/>
      <c r="FT148" s="200"/>
      <c r="FU148" s="200"/>
      <c r="FV148" s="200"/>
      <c r="FW148" s="200"/>
      <c r="FX148" s="200"/>
      <c r="FY148" s="200"/>
      <c r="FZ148" s="200"/>
      <c r="GA148" s="200"/>
      <c r="GB148" s="200"/>
      <c r="GC148" s="200"/>
      <c r="GD148" s="200"/>
      <c r="GE148" s="200"/>
      <c r="GF148" s="200"/>
      <c r="GG148" s="200"/>
      <c r="GH148" s="200"/>
      <c r="GI148" s="200"/>
      <c r="GJ148" s="200"/>
      <c r="GK148" s="200"/>
      <c r="GL148" s="200"/>
      <c r="GM148" s="200"/>
      <c r="GN148" s="200"/>
      <c r="GO148" s="200"/>
      <c r="GP148" s="200"/>
      <c r="GQ148" s="200"/>
      <c r="GR148" s="200"/>
      <c r="GS148" s="200"/>
      <c r="GT148" s="200"/>
      <c r="GU148" s="200"/>
      <c r="GV148" s="200"/>
      <c r="GW148" s="200"/>
      <c r="GX148" s="200"/>
      <c r="GY148" s="200"/>
      <c r="GZ148" s="200"/>
      <c r="HA148" s="200"/>
      <c r="HB148" s="200"/>
      <c r="HC148" s="200"/>
      <c r="HD148" s="200"/>
      <c r="HE148" s="200"/>
      <c r="HF148" s="200"/>
      <c r="HG148" s="200"/>
      <c r="HH148" s="200"/>
      <c r="HI148" s="200"/>
      <c r="HJ148" s="200"/>
      <c r="HK148" s="200"/>
      <c r="HL148" s="200"/>
      <c r="HM148" s="200"/>
      <c r="HN148" s="200"/>
      <c r="HO148" s="200"/>
      <c r="HP148" s="200"/>
      <c r="HQ148" s="200"/>
      <c r="HR148" s="200"/>
      <c r="HS148" s="200"/>
      <c r="HT148" s="200"/>
      <c r="HU148" s="200"/>
      <c r="HV148" s="200"/>
      <c r="HW148" s="200"/>
      <c r="HX148" s="200"/>
      <c r="HY148" s="200"/>
      <c r="HZ148" s="200"/>
      <c r="IA148" s="200"/>
      <c r="IB148" s="200"/>
      <c r="IC148" s="200"/>
      <c r="ID148" s="200"/>
      <c r="IE148" s="200"/>
      <c r="IF148" s="200"/>
      <c r="IG148" s="200"/>
      <c r="IH148" s="200"/>
      <c r="II148" s="200"/>
      <c r="IJ148" s="200"/>
      <c r="IK148" s="200"/>
      <c r="IL148" s="200"/>
      <c r="IM148" s="200"/>
      <c r="IN148" s="200"/>
      <c r="IO148" s="200"/>
      <c r="IP148" s="200"/>
      <c r="IQ148" s="200"/>
      <c r="IR148" s="200"/>
      <c r="IS148" s="200"/>
      <c r="IT148" s="200"/>
      <c r="IU148" s="200"/>
      <c r="IV148" s="200"/>
      <c r="IW148" s="200"/>
      <c r="IX148" s="200"/>
      <c r="IY148" s="200"/>
      <c r="IZ148" s="200"/>
      <c r="JA148" s="200"/>
      <c r="JB148" s="200"/>
      <c r="JC148" s="200"/>
      <c r="JD148" s="200"/>
      <c r="JE148" s="200"/>
    </row>
    <row r="149" spans="1:265" ht="45" x14ac:dyDescent="0.25">
      <c r="A149" s="44"/>
      <c r="B149" s="44">
        <v>105</v>
      </c>
      <c r="C149" s="46" t="s">
        <v>407</v>
      </c>
      <c r="D149" s="47" t="s">
        <v>408</v>
      </c>
      <c r="E149" s="48">
        <v>13520</v>
      </c>
      <c r="F149" s="49">
        <v>0.8</v>
      </c>
      <c r="G149" s="49"/>
      <c r="H149" s="50">
        <v>1</v>
      </c>
      <c r="I149" s="51"/>
      <c r="J149" s="48">
        <v>1.4</v>
      </c>
      <c r="K149" s="48">
        <v>1.68</v>
      </c>
      <c r="L149" s="48">
        <v>2.23</v>
      </c>
      <c r="M149" s="52">
        <v>2.57</v>
      </c>
      <c r="N149" s="53"/>
      <c r="O149" s="54">
        <f t="shared" ref="O149:O154" si="327">N149*E149*F149*H149*J149*$O$8</f>
        <v>0</v>
      </c>
      <c r="P149" s="55"/>
      <c r="Q149" s="54">
        <f t="shared" ref="Q149:Q154" si="328">P149*E149*F149*H149*J149*$Q$8</f>
        <v>0</v>
      </c>
      <c r="R149" s="53"/>
      <c r="S149" s="54">
        <f t="shared" ref="S149:S154" si="329">R149*E149*F149*H149*J149*$S$8</f>
        <v>0</v>
      </c>
      <c r="T149" s="53"/>
      <c r="U149" s="54">
        <f t="shared" ref="U149:U154" si="330">SUM(T149*E149*F149*H149*J149*$U$8)</f>
        <v>0</v>
      </c>
      <c r="V149" s="53"/>
      <c r="W149" s="53">
        <f t="shared" ref="W149:W154" si="331">SUM(V149*E149*F149*H149*J149*$W$8)</f>
        <v>0</v>
      </c>
      <c r="X149" s="53"/>
      <c r="Y149" s="54">
        <f t="shared" ref="Y149:Y154" si="332">SUM(X149*E149*F149*H149*J149*$Y$8)</f>
        <v>0</v>
      </c>
      <c r="Z149" s="53"/>
      <c r="AA149" s="54">
        <f t="shared" ref="AA149:AA154" si="333">SUM(Z149*E149*F149*H149*J149*$AA$8)</f>
        <v>0</v>
      </c>
      <c r="AB149" s="53"/>
      <c r="AC149" s="54">
        <f t="shared" ref="AC149:AC154" si="334">SUM(AB149*E149*F149*H149*J149*$AC$8)</f>
        <v>0</v>
      </c>
      <c r="AD149" s="53"/>
      <c r="AE149" s="54">
        <f t="shared" ref="AE149:AE154" si="335">SUM(AD149*E149*F149*H149*K149*$AE$8)</f>
        <v>0</v>
      </c>
      <c r="AF149" s="53"/>
      <c r="AG149" s="54">
        <f t="shared" ref="AG149:AG154" si="336">SUM(AF149*E149*F149*H149*K149*$AG$8)</f>
        <v>0</v>
      </c>
      <c r="AH149" s="53"/>
      <c r="AI149" s="54">
        <f t="shared" ref="AI149:AI154" si="337">SUM(AH149*E149*F149*H149*J149*$AI$8)</f>
        <v>0</v>
      </c>
      <c r="AJ149" s="53"/>
      <c r="AK149" s="53">
        <f t="shared" ref="AK149:AK154" si="338">SUM(AJ149*E149*F149*H149*J149*$AK$8)</f>
        <v>0</v>
      </c>
      <c r="AL149" s="53"/>
      <c r="AM149" s="54">
        <f t="shared" ref="AM149:AM154" si="339">SUM(AL149*E149*F149*H149*J149*$AM$8)</f>
        <v>0</v>
      </c>
      <c r="AN149" s="53"/>
      <c r="AO149" s="54">
        <f t="shared" ref="AO149:AO154" si="340">SUM(AN149*E149*F149*H149*J149*$AO$8)</f>
        <v>0</v>
      </c>
      <c r="AP149" s="53"/>
      <c r="AQ149" s="54">
        <f t="shared" ref="AQ149:AQ154" si="341">SUM(E149*F149*H149*J149*AP149*$AQ$8)</f>
        <v>0</v>
      </c>
      <c r="AR149" s="53"/>
      <c r="AS149" s="54">
        <f t="shared" ref="AS149:AS154" si="342">SUM(AR149*E149*F149*H149*J149*$AS$8)</f>
        <v>0</v>
      </c>
      <c r="AT149" s="53"/>
      <c r="AU149" s="54">
        <f t="shared" ref="AU149:AU154" si="343">SUM(AT149*E149*F149*H149*J149*$AU$8)</f>
        <v>0</v>
      </c>
      <c r="AV149" s="53"/>
      <c r="AW149" s="54">
        <f t="shared" ref="AW149:AW154" si="344">SUM(AV149*E149*F149*H149*J149*$AW$8)</f>
        <v>0</v>
      </c>
      <c r="AX149" s="53"/>
      <c r="AY149" s="54">
        <f t="shared" ref="AY149:AY154" si="345">SUM(AX149*E149*F149*H149*J149*$AY$8)</f>
        <v>0</v>
      </c>
      <c r="AZ149" s="53"/>
      <c r="BA149" s="54">
        <f t="shared" ref="BA149:BA154" si="346">SUM(AZ149*E149*F149*H149*J149*$BA$8)</f>
        <v>0</v>
      </c>
      <c r="BB149" s="53"/>
      <c r="BC149" s="54">
        <f t="shared" ref="BC149:BC154" si="347">SUM(BB149*E149*F149*H149*J149*$BC$8)</f>
        <v>0</v>
      </c>
      <c r="BD149" s="53"/>
      <c r="BE149" s="54">
        <f t="shared" ref="BE149:BE154" si="348">SUM(BD149*E149*F149*H149*J149*$BE$8)</f>
        <v>0</v>
      </c>
      <c r="BF149" s="53"/>
      <c r="BG149" s="54">
        <f t="shared" ref="BG149:BG154" si="349">BF149*E149*F149*H149*J149*$BG$8</f>
        <v>0</v>
      </c>
      <c r="BH149" s="53"/>
      <c r="BI149" s="54">
        <f t="shared" ref="BI149:BI154" si="350">BH149*E149*F149*H149*J149*$BI$8</f>
        <v>0</v>
      </c>
      <c r="BJ149" s="53"/>
      <c r="BK149" s="54">
        <f t="shared" ref="BK149:BK154" si="351">BJ149*E149*F149*H149*J149*$BK$8</f>
        <v>0</v>
      </c>
      <c r="BL149" s="53"/>
      <c r="BM149" s="54">
        <f t="shared" ref="BM149:BM154" si="352">SUM(BL149*E149*F149*H149*J149*$BM$8)</f>
        <v>0</v>
      </c>
      <c r="BN149" s="53">
        <v>4</v>
      </c>
      <c r="BO149" s="54">
        <f t="shared" ref="BO149:BO154" si="353">SUM(BN149*E149*F149*H149*J149*$BO$8)</f>
        <v>60569.599999999999</v>
      </c>
      <c r="BP149" s="53"/>
      <c r="BQ149" s="54">
        <f t="shared" ref="BQ149:BQ154" si="354">SUM(BP149*E149*F149*H149*J149*$BQ$8)</f>
        <v>0</v>
      </c>
      <c r="BR149" s="53"/>
      <c r="BS149" s="54">
        <f t="shared" ref="BS149:BS154" si="355">SUM(BR149*E149*F149*H149*J149*$BS$8)</f>
        <v>0</v>
      </c>
      <c r="BT149" s="53"/>
      <c r="BU149" s="54">
        <f t="shared" ref="BU149:BU154" si="356">SUM(BT149*E149*F149*H149*J149*$BU$8)</f>
        <v>0</v>
      </c>
      <c r="BV149" s="53"/>
      <c r="BW149" s="54">
        <f t="shared" ref="BW149:BW154" si="357">BV149*E149*F149*H149*J149*$BW$8</f>
        <v>0</v>
      </c>
      <c r="BX149" s="53"/>
      <c r="BY149" s="54">
        <f t="shared" ref="BY149:BY154" si="358">SUM(BX149*E149*F149*H149*J149*$BY$8)</f>
        <v>0</v>
      </c>
      <c r="BZ149" s="53"/>
      <c r="CA149" s="54">
        <f t="shared" ref="CA149:CA154" si="359">SUM(BZ149*E149*F149*H149*J149*$CA$8)</f>
        <v>0</v>
      </c>
      <c r="CB149" s="53"/>
      <c r="CC149" s="54">
        <f t="shared" ref="CC149:CC154" si="360">SUM(CB149*E149*F149*H149*J149*$CC$8)</f>
        <v>0</v>
      </c>
      <c r="CD149" s="53"/>
      <c r="CE149" s="54">
        <f t="shared" ref="CE149:CE154" si="361">SUM(CD149*E149*F149*H149*J149*$CE$8)</f>
        <v>0</v>
      </c>
      <c r="CF149" s="53"/>
      <c r="CG149" s="54">
        <f t="shared" ref="CG149:CG154" si="362">CF149*E149*F149*H149*J149*$CG$8</f>
        <v>0</v>
      </c>
      <c r="CH149" s="53"/>
      <c r="CI149" s="54">
        <f t="shared" ref="CI149:CI154" si="363">SUM(CH149*E149*F149*H149*J149*$CI$8)</f>
        <v>0</v>
      </c>
      <c r="CJ149" s="53"/>
      <c r="CK149" s="54">
        <f t="shared" ref="CK149:CK154" si="364">SUM(CJ149*E149*F149*H149*K149*$CK$8)</f>
        <v>0</v>
      </c>
      <c r="CL149" s="53">
        <v>105</v>
      </c>
      <c r="CM149" s="54">
        <f t="shared" ref="CM149:CM154" si="365">SUM(CL149*E149*F149*H149*K149*$CM$8)</f>
        <v>1907942.3999999999</v>
      </c>
      <c r="CN149" s="53"/>
      <c r="CO149" s="54">
        <f t="shared" ref="CO149:CO154" si="366">SUM(CN149*E149*F149*H149*K149*$CO$8)</f>
        <v>0</v>
      </c>
      <c r="CP149" s="53"/>
      <c r="CQ149" s="54">
        <f t="shared" ref="CQ149:CQ154" si="367">SUM(CP149*E149*F149*H149*K149*$CQ$8)</f>
        <v>0</v>
      </c>
      <c r="CR149" s="53">
        <v>10</v>
      </c>
      <c r="CS149" s="54">
        <f t="shared" ref="CS149:CS154" si="368">SUM(CR149*E149*F149*H149*K149*$CS$8)</f>
        <v>181708.79999999999</v>
      </c>
      <c r="CT149" s="53"/>
      <c r="CU149" s="54">
        <f t="shared" ref="CU149:CU154" si="369">SUM(CT149*E149*F149*H149*K149*$CU$8)</f>
        <v>0</v>
      </c>
      <c r="CV149" s="53"/>
      <c r="CW149" s="54">
        <f t="shared" ref="CW149:CW154" si="370">SUM(CV149*E149*F149*H149*K149*$CW$8)</f>
        <v>0</v>
      </c>
      <c r="CX149" s="53"/>
      <c r="CY149" s="54">
        <f t="shared" ref="CY149:CY154" si="371">SUM(CX149*E149*F149*H149*K149*$CY$8)</f>
        <v>0</v>
      </c>
      <c r="CZ149" s="53"/>
      <c r="DA149" s="54">
        <f t="shared" ref="DA149:DA154" si="372">SUM(CZ149*E149*F149*H149*K149*$DA$8)</f>
        <v>0</v>
      </c>
      <c r="DB149" s="53"/>
      <c r="DC149" s="54">
        <f t="shared" ref="DC149:DC154" si="373">SUM(DB149*E149*F149*H149*K149*$DC$8)</f>
        <v>0</v>
      </c>
      <c r="DD149" s="53">
        <v>3</v>
      </c>
      <c r="DE149" s="54">
        <f t="shared" ref="DE149:DE154" si="374">SUM(DD149*E149*F149*H149*K149*$DE$8)</f>
        <v>54512.639999999999</v>
      </c>
      <c r="DF149" s="53"/>
      <c r="DG149" s="54">
        <f t="shared" ref="DG149:DG154" si="375">SUM(DF149*E149*F149*H149*K149*$DG$8)</f>
        <v>0</v>
      </c>
      <c r="DH149" s="53"/>
      <c r="DI149" s="54">
        <f t="shared" ref="DI149:DI154" si="376">SUM(DH149*E149*F149*H149*K149*$DI$8)</f>
        <v>0</v>
      </c>
      <c r="DJ149" s="53">
        <v>1</v>
      </c>
      <c r="DK149" s="54">
        <f t="shared" ref="DK149:DK154" si="377">SUM(DJ149*E149*F149*H149*K149*$DK$8)</f>
        <v>18170.88</v>
      </c>
      <c r="DL149" s="53"/>
      <c r="DM149" s="54">
        <f t="shared" ref="DM149:DM154" si="378">SUM(DL149*E149*F149*H149*K149*$DM$8)</f>
        <v>0</v>
      </c>
      <c r="DN149" s="53"/>
      <c r="DO149" s="54">
        <f t="shared" ref="DO149:DO154" si="379">DN149*E149*F149*H149*K149*$DO$8</f>
        <v>0</v>
      </c>
      <c r="DP149" s="53"/>
      <c r="DQ149" s="54">
        <f t="shared" ref="DQ149:DQ154" si="380">SUM(DP149*E149*F149*H149*K149*$DQ$8)</f>
        <v>0</v>
      </c>
      <c r="DR149" s="53"/>
      <c r="DS149" s="54">
        <f t="shared" ref="DS149:DS154" si="381">SUM(DR149*E149*F149*H149*K149*$DS$8)</f>
        <v>0</v>
      </c>
      <c r="DT149" s="53"/>
      <c r="DU149" s="54">
        <f t="shared" ref="DU149:DU154" si="382">SUM(DT149*E149*F149*H149*L149*$DU$8)</f>
        <v>0</v>
      </c>
      <c r="DV149" s="57"/>
      <c r="DW149" s="54">
        <f t="shared" ref="DW149:DW154" si="383">SUM(DV149*E149*F149*H149*M149*$DW$8)</f>
        <v>0</v>
      </c>
      <c r="DX149" s="53"/>
      <c r="DY149" s="54">
        <f t="shared" ref="DY149:DY154" si="384">SUM(DX149*E149*F149*H149*J149*$DY$8)</f>
        <v>0</v>
      </c>
      <c r="DZ149" s="53"/>
      <c r="EA149" s="59">
        <f t="shared" ref="EA149:EA154" si="385">SUM(DZ149*E149*F149*H149*J149*$EA$8)</f>
        <v>0</v>
      </c>
      <c r="EB149" s="53"/>
      <c r="EC149" s="54">
        <f t="shared" ref="EC149:EC154" si="386">SUM(EB149*E149*F149*H149*J149*$EC$8)</f>
        <v>0</v>
      </c>
      <c r="ED149" s="53"/>
      <c r="EE149" s="54">
        <f t="shared" ref="EE149:EE154" si="387">SUM(ED149*E149*F149*H149*J149*$EE$8)</f>
        <v>0</v>
      </c>
      <c r="EF149" s="53"/>
      <c r="EG149" s="54">
        <f t="shared" ref="EG149:EG154" si="388">EF149*E149*F149*H149*J149*$EG$8</f>
        <v>0</v>
      </c>
      <c r="EH149" s="53"/>
      <c r="EI149" s="54">
        <f t="shared" ref="EI149:EI154" si="389">EH149*E149*F149*H149*J149*$EI$8</f>
        <v>0</v>
      </c>
      <c r="EJ149" s="53"/>
      <c r="EK149" s="54"/>
      <c r="EL149" s="60">
        <f t="shared" ref="EL149:EM154" si="390">SUM(N149,X149,P149,R149,Z149,T149,V149,AB149,AD149,AF149,AH149,AJ149,AP149,AR149,AT149,AN149,CJ149,CP149,CT149,BX149,BZ149,CZ149,DB149,DD149,DF149,DH149,DJ149,DL149,AV149,AL149,AX149,AZ149,BB149,BD149,BF149,BH149,BJ149,BL149,BN149,BP149,BR149,EB149,ED149,DX149,DZ149,BT149,BV149,CR149,CL149,CN149,CV149,CX149,CB149,CD149,CF149,CH149,DN149,DP149,DR149,DT149,DV149,EF149,EH149,EJ149)</f>
        <v>123</v>
      </c>
      <c r="EM149" s="60">
        <f t="shared" si="390"/>
        <v>2222904.3199999998</v>
      </c>
      <c r="EN149" s="1">
        <f t="shared" ref="EN149:EN154" si="391">EL149*H149</f>
        <v>123</v>
      </c>
    </row>
    <row r="150" spans="1:265" ht="30" x14ac:dyDescent="0.25">
      <c r="A150" s="44"/>
      <c r="B150" s="44">
        <v>106</v>
      </c>
      <c r="C150" s="46" t="s">
        <v>409</v>
      </c>
      <c r="D150" s="67" t="s">
        <v>410</v>
      </c>
      <c r="E150" s="48">
        <v>13520</v>
      </c>
      <c r="F150" s="49">
        <v>2.1800000000000002</v>
      </c>
      <c r="G150" s="49"/>
      <c r="H150" s="50">
        <v>1</v>
      </c>
      <c r="I150" s="51"/>
      <c r="J150" s="48">
        <v>1.4</v>
      </c>
      <c r="K150" s="48">
        <v>1.68</v>
      </c>
      <c r="L150" s="48">
        <v>2.23</v>
      </c>
      <c r="M150" s="52">
        <v>2.57</v>
      </c>
      <c r="N150" s="53"/>
      <c r="O150" s="54">
        <f t="shared" si="327"/>
        <v>0</v>
      </c>
      <c r="P150" s="55"/>
      <c r="Q150" s="54">
        <f t="shared" si="328"/>
        <v>0</v>
      </c>
      <c r="R150" s="53"/>
      <c r="S150" s="54">
        <f t="shared" si="329"/>
        <v>0</v>
      </c>
      <c r="T150" s="53"/>
      <c r="U150" s="54">
        <f t="shared" si="330"/>
        <v>0</v>
      </c>
      <c r="V150" s="53"/>
      <c r="W150" s="53">
        <f t="shared" si="331"/>
        <v>0</v>
      </c>
      <c r="X150" s="53"/>
      <c r="Y150" s="54">
        <f t="shared" si="332"/>
        <v>0</v>
      </c>
      <c r="Z150" s="53"/>
      <c r="AA150" s="54">
        <f t="shared" si="333"/>
        <v>0</v>
      </c>
      <c r="AB150" s="53"/>
      <c r="AC150" s="54">
        <f t="shared" si="334"/>
        <v>0</v>
      </c>
      <c r="AD150" s="53"/>
      <c r="AE150" s="54">
        <f t="shared" si="335"/>
        <v>0</v>
      </c>
      <c r="AF150" s="53"/>
      <c r="AG150" s="54">
        <f t="shared" si="336"/>
        <v>0</v>
      </c>
      <c r="AH150" s="53">
        <v>15</v>
      </c>
      <c r="AI150" s="54">
        <f t="shared" si="337"/>
        <v>618945.60000000009</v>
      </c>
      <c r="AJ150" s="53"/>
      <c r="AK150" s="53">
        <f t="shared" si="338"/>
        <v>0</v>
      </c>
      <c r="AL150" s="53"/>
      <c r="AM150" s="54">
        <f t="shared" si="339"/>
        <v>0</v>
      </c>
      <c r="AN150" s="55"/>
      <c r="AO150" s="54">
        <f t="shared" si="340"/>
        <v>0</v>
      </c>
      <c r="AP150" s="53"/>
      <c r="AQ150" s="54">
        <f t="shared" si="341"/>
        <v>0</v>
      </c>
      <c r="AR150" s="53"/>
      <c r="AS150" s="54">
        <f t="shared" si="342"/>
        <v>0</v>
      </c>
      <c r="AT150" s="53"/>
      <c r="AU150" s="54">
        <f t="shared" si="343"/>
        <v>0</v>
      </c>
      <c r="AV150" s="53">
        <v>11</v>
      </c>
      <c r="AW150" s="54">
        <f t="shared" si="344"/>
        <v>453893.44</v>
      </c>
      <c r="AX150" s="53"/>
      <c r="AY150" s="54">
        <f t="shared" si="345"/>
        <v>0</v>
      </c>
      <c r="AZ150" s="53"/>
      <c r="BA150" s="54">
        <f t="shared" si="346"/>
        <v>0</v>
      </c>
      <c r="BB150" s="53"/>
      <c r="BC150" s="54">
        <f t="shared" si="347"/>
        <v>0</v>
      </c>
      <c r="BD150" s="53"/>
      <c r="BE150" s="54">
        <f t="shared" si="348"/>
        <v>0</v>
      </c>
      <c r="BF150" s="53"/>
      <c r="BG150" s="54">
        <f t="shared" si="349"/>
        <v>0</v>
      </c>
      <c r="BH150" s="53"/>
      <c r="BI150" s="54">
        <f t="shared" si="350"/>
        <v>0</v>
      </c>
      <c r="BJ150" s="53"/>
      <c r="BK150" s="54">
        <f t="shared" si="351"/>
        <v>0</v>
      </c>
      <c r="BL150" s="53"/>
      <c r="BM150" s="54">
        <f t="shared" si="352"/>
        <v>0</v>
      </c>
      <c r="BN150" s="53"/>
      <c r="BO150" s="54">
        <f t="shared" si="353"/>
        <v>0</v>
      </c>
      <c r="BP150" s="53"/>
      <c r="BQ150" s="54">
        <f t="shared" si="354"/>
        <v>0</v>
      </c>
      <c r="BR150" s="53"/>
      <c r="BS150" s="54">
        <f t="shared" si="355"/>
        <v>0</v>
      </c>
      <c r="BT150" s="53"/>
      <c r="BU150" s="54">
        <f t="shared" si="356"/>
        <v>0</v>
      </c>
      <c r="BV150" s="53"/>
      <c r="BW150" s="54">
        <f t="shared" si="357"/>
        <v>0</v>
      </c>
      <c r="BX150" s="53"/>
      <c r="BY150" s="54">
        <f t="shared" si="358"/>
        <v>0</v>
      </c>
      <c r="BZ150" s="53"/>
      <c r="CA150" s="54">
        <f t="shared" si="359"/>
        <v>0</v>
      </c>
      <c r="CB150" s="53"/>
      <c r="CC150" s="54">
        <f t="shared" si="360"/>
        <v>0</v>
      </c>
      <c r="CD150" s="53"/>
      <c r="CE150" s="54">
        <f t="shared" si="361"/>
        <v>0</v>
      </c>
      <c r="CF150" s="53"/>
      <c r="CG150" s="54">
        <f t="shared" si="362"/>
        <v>0</v>
      </c>
      <c r="CH150" s="68"/>
      <c r="CI150" s="54">
        <f t="shared" si="363"/>
        <v>0</v>
      </c>
      <c r="CJ150" s="53"/>
      <c r="CK150" s="54">
        <f t="shared" si="364"/>
        <v>0</v>
      </c>
      <c r="CL150" s="53"/>
      <c r="CM150" s="54">
        <f t="shared" si="365"/>
        <v>0</v>
      </c>
      <c r="CN150" s="53"/>
      <c r="CO150" s="54">
        <f t="shared" si="366"/>
        <v>0</v>
      </c>
      <c r="CP150" s="53"/>
      <c r="CQ150" s="54">
        <f t="shared" si="367"/>
        <v>0</v>
      </c>
      <c r="CR150" s="53"/>
      <c r="CS150" s="54">
        <f t="shared" si="368"/>
        <v>0</v>
      </c>
      <c r="CT150" s="53"/>
      <c r="CU150" s="54">
        <f t="shared" si="369"/>
        <v>0</v>
      </c>
      <c r="CV150" s="53"/>
      <c r="CW150" s="54">
        <f t="shared" si="370"/>
        <v>0</v>
      </c>
      <c r="CX150" s="53"/>
      <c r="CY150" s="54">
        <f t="shared" si="371"/>
        <v>0</v>
      </c>
      <c r="CZ150" s="53"/>
      <c r="DA150" s="54">
        <f t="shared" si="372"/>
        <v>0</v>
      </c>
      <c r="DB150" s="53"/>
      <c r="DC150" s="54">
        <f t="shared" si="373"/>
        <v>0</v>
      </c>
      <c r="DD150" s="53"/>
      <c r="DE150" s="54">
        <f t="shared" si="374"/>
        <v>0</v>
      </c>
      <c r="DF150" s="53"/>
      <c r="DG150" s="54">
        <f t="shared" si="375"/>
        <v>0</v>
      </c>
      <c r="DH150" s="53"/>
      <c r="DI150" s="54">
        <f t="shared" si="376"/>
        <v>0</v>
      </c>
      <c r="DJ150" s="53"/>
      <c r="DK150" s="54">
        <f t="shared" si="377"/>
        <v>0</v>
      </c>
      <c r="DL150" s="53"/>
      <c r="DM150" s="54">
        <f t="shared" si="378"/>
        <v>0</v>
      </c>
      <c r="DN150" s="53"/>
      <c r="DO150" s="54">
        <f t="shared" si="379"/>
        <v>0</v>
      </c>
      <c r="DP150" s="53"/>
      <c r="DQ150" s="54">
        <f t="shared" si="380"/>
        <v>0</v>
      </c>
      <c r="DR150" s="53"/>
      <c r="DS150" s="54">
        <f t="shared" si="381"/>
        <v>0</v>
      </c>
      <c r="DT150" s="53"/>
      <c r="DU150" s="54">
        <f t="shared" si="382"/>
        <v>0</v>
      </c>
      <c r="DV150" s="57"/>
      <c r="DW150" s="54">
        <f t="shared" si="383"/>
        <v>0</v>
      </c>
      <c r="DX150" s="53"/>
      <c r="DY150" s="54">
        <f t="shared" si="384"/>
        <v>0</v>
      </c>
      <c r="DZ150" s="53"/>
      <c r="EA150" s="59">
        <f t="shared" si="385"/>
        <v>0</v>
      </c>
      <c r="EB150" s="53"/>
      <c r="EC150" s="54">
        <f t="shared" si="386"/>
        <v>0</v>
      </c>
      <c r="ED150" s="53"/>
      <c r="EE150" s="54">
        <f t="shared" si="387"/>
        <v>0</v>
      </c>
      <c r="EF150" s="53"/>
      <c r="EG150" s="54">
        <f t="shared" si="388"/>
        <v>0</v>
      </c>
      <c r="EH150" s="53"/>
      <c r="EI150" s="54">
        <f t="shared" si="389"/>
        <v>0</v>
      </c>
      <c r="EJ150" s="53"/>
      <c r="EK150" s="54"/>
      <c r="EL150" s="60">
        <f t="shared" si="390"/>
        <v>26</v>
      </c>
      <c r="EM150" s="60">
        <f t="shared" si="390"/>
        <v>1072839.04</v>
      </c>
      <c r="EN150" s="1">
        <f t="shared" si="391"/>
        <v>26</v>
      </c>
    </row>
    <row r="151" spans="1:265" s="89" customFormat="1" ht="30" x14ac:dyDescent="0.25">
      <c r="A151" s="44"/>
      <c r="B151" s="44">
        <v>107</v>
      </c>
      <c r="C151" s="46" t="s">
        <v>411</v>
      </c>
      <c r="D151" s="67" t="s">
        <v>412</v>
      </c>
      <c r="E151" s="48">
        <v>13520</v>
      </c>
      <c r="F151" s="49">
        <v>2.58</v>
      </c>
      <c r="G151" s="49"/>
      <c r="H151" s="50">
        <v>1</v>
      </c>
      <c r="I151" s="51"/>
      <c r="J151" s="48">
        <v>1.4</v>
      </c>
      <c r="K151" s="48">
        <v>1.68</v>
      </c>
      <c r="L151" s="48">
        <v>2.23</v>
      </c>
      <c r="M151" s="52">
        <v>2.57</v>
      </c>
      <c r="N151" s="53"/>
      <c r="O151" s="54">
        <f t="shared" si="327"/>
        <v>0</v>
      </c>
      <c r="P151" s="55"/>
      <c r="Q151" s="54">
        <f t="shared" si="328"/>
        <v>0</v>
      </c>
      <c r="R151" s="53"/>
      <c r="S151" s="54">
        <f t="shared" si="329"/>
        <v>0</v>
      </c>
      <c r="T151" s="53"/>
      <c r="U151" s="54">
        <f t="shared" si="330"/>
        <v>0</v>
      </c>
      <c r="V151" s="53"/>
      <c r="W151" s="53">
        <f t="shared" si="331"/>
        <v>0</v>
      </c>
      <c r="X151" s="53"/>
      <c r="Y151" s="54">
        <f t="shared" si="332"/>
        <v>0</v>
      </c>
      <c r="Z151" s="53"/>
      <c r="AA151" s="54">
        <f t="shared" si="333"/>
        <v>0</v>
      </c>
      <c r="AB151" s="53"/>
      <c r="AC151" s="54">
        <f t="shared" si="334"/>
        <v>0</v>
      </c>
      <c r="AD151" s="53"/>
      <c r="AE151" s="54">
        <f t="shared" si="335"/>
        <v>0</v>
      </c>
      <c r="AF151" s="53"/>
      <c r="AG151" s="54">
        <f t="shared" si="336"/>
        <v>0</v>
      </c>
      <c r="AH151" s="53"/>
      <c r="AI151" s="54">
        <f t="shared" si="337"/>
        <v>0</v>
      </c>
      <c r="AJ151" s="53"/>
      <c r="AK151" s="53">
        <f t="shared" si="338"/>
        <v>0</v>
      </c>
      <c r="AL151" s="53"/>
      <c r="AM151" s="54">
        <f t="shared" si="339"/>
        <v>0</v>
      </c>
      <c r="AN151" s="90"/>
      <c r="AO151" s="54">
        <f t="shared" si="340"/>
        <v>0</v>
      </c>
      <c r="AP151" s="53"/>
      <c r="AQ151" s="54">
        <f t="shared" si="341"/>
        <v>0</v>
      </c>
      <c r="AR151" s="53"/>
      <c r="AS151" s="54">
        <f t="shared" si="342"/>
        <v>0</v>
      </c>
      <c r="AT151" s="53"/>
      <c r="AU151" s="54">
        <f t="shared" si="343"/>
        <v>0</v>
      </c>
      <c r="AV151" s="53">
        <v>16</v>
      </c>
      <c r="AW151" s="54">
        <f t="shared" si="344"/>
        <v>781347.83999999997</v>
      </c>
      <c r="AX151" s="53"/>
      <c r="AY151" s="54">
        <f t="shared" si="345"/>
        <v>0</v>
      </c>
      <c r="AZ151" s="53"/>
      <c r="BA151" s="54">
        <f t="shared" si="346"/>
        <v>0</v>
      </c>
      <c r="BB151" s="53"/>
      <c r="BC151" s="54">
        <f t="shared" si="347"/>
        <v>0</v>
      </c>
      <c r="BD151" s="53"/>
      <c r="BE151" s="54">
        <f t="shared" si="348"/>
        <v>0</v>
      </c>
      <c r="BF151" s="53"/>
      <c r="BG151" s="54">
        <f t="shared" si="349"/>
        <v>0</v>
      </c>
      <c r="BH151" s="53"/>
      <c r="BI151" s="54">
        <f t="shared" si="350"/>
        <v>0</v>
      </c>
      <c r="BJ151" s="53"/>
      <c r="BK151" s="54">
        <f t="shared" si="351"/>
        <v>0</v>
      </c>
      <c r="BL151" s="53"/>
      <c r="BM151" s="54">
        <f t="shared" si="352"/>
        <v>0</v>
      </c>
      <c r="BN151" s="53"/>
      <c r="BO151" s="54">
        <f t="shared" si="353"/>
        <v>0</v>
      </c>
      <c r="BP151" s="53"/>
      <c r="BQ151" s="54">
        <f t="shared" si="354"/>
        <v>0</v>
      </c>
      <c r="BR151" s="53"/>
      <c r="BS151" s="54">
        <f t="shared" si="355"/>
        <v>0</v>
      </c>
      <c r="BT151" s="53"/>
      <c r="BU151" s="54">
        <f t="shared" si="356"/>
        <v>0</v>
      </c>
      <c r="BV151" s="53"/>
      <c r="BW151" s="54">
        <f t="shared" si="357"/>
        <v>0</v>
      </c>
      <c r="BX151" s="53"/>
      <c r="BY151" s="54">
        <f t="shared" si="358"/>
        <v>0</v>
      </c>
      <c r="BZ151" s="53"/>
      <c r="CA151" s="54">
        <f t="shared" si="359"/>
        <v>0</v>
      </c>
      <c r="CB151" s="53"/>
      <c r="CC151" s="54">
        <f t="shared" si="360"/>
        <v>0</v>
      </c>
      <c r="CD151" s="53"/>
      <c r="CE151" s="54">
        <f t="shared" si="361"/>
        <v>0</v>
      </c>
      <c r="CF151" s="53"/>
      <c r="CG151" s="54">
        <f t="shared" si="362"/>
        <v>0</v>
      </c>
      <c r="CH151" s="68"/>
      <c r="CI151" s="54">
        <f t="shared" si="363"/>
        <v>0</v>
      </c>
      <c r="CJ151" s="53"/>
      <c r="CK151" s="54">
        <f t="shared" si="364"/>
        <v>0</v>
      </c>
      <c r="CL151" s="53"/>
      <c r="CM151" s="54">
        <f t="shared" si="365"/>
        <v>0</v>
      </c>
      <c r="CN151" s="53"/>
      <c r="CO151" s="54">
        <f t="shared" si="366"/>
        <v>0</v>
      </c>
      <c r="CP151" s="53"/>
      <c r="CQ151" s="54">
        <f t="shared" si="367"/>
        <v>0</v>
      </c>
      <c r="CR151" s="53"/>
      <c r="CS151" s="54">
        <f t="shared" si="368"/>
        <v>0</v>
      </c>
      <c r="CT151" s="53"/>
      <c r="CU151" s="54">
        <f t="shared" si="369"/>
        <v>0</v>
      </c>
      <c r="CV151" s="53"/>
      <c r="CW151" s="54">
        <f t="shared" si="370"/>
        <v>0</v>
      </c>
      <c r="CX151" s="53"/>
      <c r="CY151" s="54">
        <f t="shared" si="371"/>
        <v>0</v>
      </c>
      <c r="CZ151" s="53"/>
      <c r="DA151" s="54">
        <f t="shared" si="372"/>
        <v>0</v>
      </c>
      <c r="DB151" s="53"/>
      <c r="DC151" s="54">
        <f t="shared" si="373"/>
        <v>0</v>
      </c>
      <c r="DD151" s="53"/>
      <c r="DE151" s="54">
        <f t="shared" si="374"/>
        <v>0</v>
      </c>
      <c r="DF151" s="53"/>
      <c r="DG151" s="54">
        <f t="shared" si="375"/>
        <v>0</v>
      </c>
      <c r="DH151" s="53"/>
      <c r="DI151" s="54">
        <f t="shared" si="376"/>
        <v>0</v>
      </c>
      <c r="DJ151" s="53"/>
      <c r="DK151" s="54">
        <f t="shared" si="377"/>
        <v>0</v>
      </c>
      <c r="DL151" s="53"/>
      <c r="DM151" s="54">
        <f t="shared" si="378"/>
        <v>0</v>
      </c>
      <c r="DN151" s="53"/>
      <c r="DO151" s="54">
        <f t="shared" si="379"/>
        <v>0</v>
      </c>
      <c r="DP151" s="53"/>
      <c r="DQ151" s="54">
        <f t="shared" si="380"/>
        <v>0</v>
      </c>
      <c r="DR151" s="53"/>
      <c r="DS151" s="54">
        <f t="shared" si="381"/>
        <v>0</v>
      </c>
      <c r="DT151" s="53"/>
      <c r="DU151" s="54">
        <f t="shared" si="382"/>
        <v>0</v>
      </c>
      <c r="DV151" s="57"/>
      <c r="DW151" s="54">
        <f t="shared" si="383"/>
        <v>0</v>
      </c>
      <c r="DX151" s="90"/>
      <c r="DY151" s="54">
        <f t="shared" si="384"/>
        <v>0</v>
      </c>
      <c r="DZ151" s="53"/>
      <c r="EA151" s="59">
        <f t="shared" si="385"/>
        <v>0</v>
      </c>
      <c r="EB151" s="53"/>
      <c r="EC151" s="54">
        <f t="shared" si="386"/>
        <v>0</v>
      </c>
      <c r="ED151" s="53"/>
      <c r="EE151" s="54">
        <f t="shared" si="387"/>
        <v>0</v>
      </c>
      <c r="EF151" s="53"/>
      <c r="EG151" s="54">
        <f t="shared" si="388"/>
        <v>0</v>
      </c>
      <c r="EH151" s="53"/>
      <c r="EI151" s="54">
        <f t="shared" si="389"/>
        <v>0</v>
      </c>
      <c r="EJ151" s="53"/>
      <c r="EK151" s="54"/>
      <c r="EL151" s="60">
        <f t="shared" si="390"/>
        <v>16</v>
      </c>
      <c r="EM151" s="60">
        <f t="shared" si="390"/>
        <v>781347.83999999997</v>
      </c>
      <c r="EN151" s="1">
        <f t="shared" si="391"/>
        <v>16</v>
      </c>
      <c r="EQ151" s="200"/>
      <c r="ER151" s="200"/>
      <c r="ES151" s="200"/>
      <c r="ET151" s="200"/>
      <c r="EU151" s="200"/>
      <c r="EV151" s="200"/>
      <c r="EW151" s="200"/>
      <c r="EX151" s="200"/>
      <c r="EY151" s="200"/>
      <c r="EZ151" s="200"/>
      <c r="FA151" s="200"/>
      <c r="FB151" s="200"/>
      <c r="FC151" s="200"/>
      <c r="FD151" s="200"/>
      <c r="FE151" s="200"/>
      <c r="FF151" s="200"/>
      <c r="FG151" s="200"/>
      <c r="FH151" s="200"/>
      <c r="FI151" s="200"/>
      <c r="FJ151" s="200"/>
      <c r="FK151" s="200"/>
      <c r="FL151" s="200"/>
      <c r="FM151" s="200"/>
      <c r="FN151" s="200"/>
      <c r="FO151" s="200"/>
      <c r="FP151" s="200"/>
      <c r="FQ151" s="200"/>
      <c r="FR151" s="200"/>
      <c r="FS151" s="200"/>
      <c r="FT151" s="200"/>
      <c r="FU151" s="200"/>
      <c r="FV151" s="200"/>
      <c r="FW151" s="200"/>
      <c r="FX151" s="200"/>
      <c r="FY151" s="200"/>
      <c r="FZ151" s="200"/>
      <c r="GA151" s="200"/>
      <c r="GB151" s="200"/>
      <c r="GC151" s="200"/>
      <c r="GD151" s="200"/>
      <c r="GE151" s="200"/>
      <c r="GF151" s="200"/>
      <c r="GG151" s="200"/>
      <c r="GH151" s="200"/>
      <c r="GI151" s="200"/>
      <c r="GJ151" s="200"/>
      <c r="GK151" s="200"/>
      <c r="GL151" s="200"/>
      <c r="GM151" s="200"/>
      <c r="GN151" s="200"/>
      <c r="GO151" s="200"/>
      <c r="GP151" s="200"/>
      <c r="GQ151" s="200"/>
      <c r="GR151" s="200"/>
      <c r="GS151" s="200"/>
      <c r="GT151" s="200"/>
      <c r="GU151" s="200"/>
      <c r="GV151" s="200"/>
      <c r="GW151" s="200"/>
      <c r="GX151" s="200"/>
      <c r="GY151" s="200"/>
      <c r="GZ151" s="200"/>
      <c r="HA151" s="200"/>
      <c r="HB151" s="200"/>
      <c r="HC151" s="200"/>
      <c r="HD151" s="200"/>
      <c r="HE151" s="200"/>
      <c r="HF151" s="200"/>
      <c r="HG151" s="200"/>
      <c r="HH151" s="200"/>
      <c r="HI151" s="200"/>
      <c r="HJ151" s="200"/>
      <c r="HK151" s="200"/>
      <c r="HL151" s="200"/>
      <c r="HM151" s="200"/>
      <c r="HN151" s="200"/>
      <c r="HO151" s="200"/>
      <c r="HP151" s="200"/>
      <c r="HQ151" s="200"/>
      <c r="HR151" s="200"/>
      <c r="HS151" s="200"/>
      <c r="HT151" s="200"/>
      <c r="HU151" s="200"/>
      <c r="HV151" s="200"/>
      <c r="HW151" s="200"/>
      <c r="HX151" s="200"/>
      <c r="HY151" s="200"/>
      <c r="HZ151" s="200"/>
      <c r="IA151" s="200"/>
      <c r="IB151" s="200"/>
      <c r="IC151" s="200"/>
      <c r="ID151" s="200"/>
      <c r="IE151" s="200"/>
      <c r="IF151" s="200"/>
      <c r="IG151" s="200"/>
      <c r="IH151" s="200"/>
      <c r="II151" s="200"/>
      <c r="IJ151" s="200"/>
      <c r="IK151" s="200"/>
      <c r="IL151" s="200"/>
      <c r="IM151" s="200"/>
      <c r="IN151" s="200"/>
      <c r="IO151" s="200"/>
      <c r="IP151" s="200"/>
      <c r="IQ151" s="200"/>
      <c r="IR151" s="200"/>
      <c r="IS151" s="200"/>
      <c r="IT151" s="200"/>
      <c r="IU151" s="200"/>
      <c r="IV151" s="200"/>
      <c r="IW151" s="200"/>
      <c r="IX151" s="200"/>
      <c r="IY151" s="200"/>
      <c r="IZ151" s="200"/>
      <c r="JA151" s="200"/>
      <c r="JB151" s="200"/>
      <c r="JC151" s="200"/>
      <c r="JD151" s="200"/>
      <c r="JE151" s="200"/>
    </row>
    <row r="152" spans="1:265" ht="30" x14ac:dyDescent="0.25">
      <c r="A152" s="44"/>
      <c r="B152" s="44">
        <v>108</v>
      </c>
      <c r="C152" s="46" t="s">
        <v>413</v>
      </c>
      <c r="D152" s="67" t="s">
        <v>414</v>
      </c>
      <c r="E152" s="48">
        <v>13520</v>
      </c>
      <c r="F152" s="49">
        <v>1.97</v>
      </c>
      <c r="G152" s="49"/>
      <c r="H152" s="50">
        <v>1</v>
      </c>
      <c r="I152" s="51"/>
      <c r="J152" s="48">
        <v>1.4</v>
      </c>
      <c r="K152" s="48">
        <v>1.68</v>
      </c>
      <c r="L152" s="48">
        <v>2.23</v>
      </c>
      <c r="M152" s="52">
        <v>2.57</v>
      </c>
      <c r="N152" s="53"/>
      <c r="O152" s="54">
        <f t="shared" si="327"/>
        <v>0</v>
      </c>
      <c r="P152" s="55"/>
      <c r="Q152" s="54">
        <f t="shared" si="328"/>
        <v>0</v>
      </c>
      <c r="R152" s="53"/>
      <c r="S152" s="54">
        <f t="shared" si="329"/>
        <v>0</v>
      </c>
      <c r="T152" s="53"/>
      <c r="U152" s="54">
        <f t="shared" si="330"/>
        <v>0</v>
      </c>
      <c r="V152" s="53"/>
      <c r="W152" s="53">
        <f t="shared" si="331"/>
        <v>0</v>
      </c>
      <c r="X152" s="53"/>
      <c r="Y152" s="54">
        <f t="shared" si="332"/>
        <v>0</v>
      </c>
      <c r="Z152" s="53"/>
      <c r="AA152" s="54">
        <f t="shared" si="333"/>
        <v>0</v>
      </c>
      <c r="AB152" s="53"/>
      <c r="AC152" s="54">
        <f t="shared" si="334"/>
        <v>0</v>
      </c>
      <c r="AD152" s="53"/>
      <c r="AE152" s="54">
        <f t="shared" si="335"/>
        <v>0</v>
      </c>
      <c r="AF152" s="53"/>
      <c r="AG152" s="54">
        <f t="shared" si="336"/>
        <v>0</v>
      </c>
      <c r="AH152" s="53">
        <v>15</v>
      </c>
      <c r="AI152" s="54">
        <f t="shared" si="337"/>
        <v>559322.39999999991</v>
      </c>
      <c r="AJ152" s="53"/>
      <c r="AK152" s="53">
        <f t="shared" si="338"/>
        <v>0</v>
      </c>
      <c r="AL152" s="53"/>
      <c r="AM152" s="54">
        <f t="shared" si="339"/>
        <v>0</v>
      </c>
      <c r="AN152" s="55"/>
      <c r="AO152" s="54">
        <f t="shared" si="340"/>
        <v>0</v>
      </c>
      <c r="AP152" s="53"/>
      <c r="AQ152" s="54">
        <f t="shared" si="341"/>
        <v>0</v>
      </c>
      <c r="AR152" s="53"/>
      <c r="AS152" s="54">
        <f t="shared" si="342"/>
        <v>0</v>
      </c>
      <c r="AT152" s="53"/>
      <c r="AU152" s="54">
        <f t="shared" si="343"/>
        <v>0</v>
      </c>
      <c r="AV152" s="53">
        <v>20</v>
      </c>
      <c r="AW152" s="54">
        <f t="shared" si="344"/>
        <v>745763.2</v>
      </c>
      <c r="AX152" s="53"/>
      <c r="AY152" s="54">
        <f t="shared" si="345"/>
        <v>0</v>
      </c>
      <c r="AZ152" s="53"/>
      <c r="BA152" s="54">
        <f t="shared" si="346"/>
        <v>0</v>
      </c>
      <c r="BB152" s="53"/>
      <c r="BC152" s="54">
        <f t="shared" si="347"/>
        <v>0</v>
      </c>
      <c r="BD152" s="53"/>
      <c r="BE152" s="54">
        <f t="shared" si="348"/>
        <v>0</v>
      </c>
      <c r="BF152" s="53"/>
      <c r="BG152" s="54">
        <f t="shared" si="349"/>
        <v>0</v>
      </c>
      <c r="BH152" s="53"/>
      <c r="BI152" s="54">
        <f t="shared" si="350"/>
        <v>0</v>
      </c>
      <c r="BJ152" s="53"/>
      <c r="BK152" s="54">
        <f t="shared" si="351"/>
        <v>0</v>
      </c>
      <c r="BL152" s="53"/>
      <c r="BM152" s="54">
        <f t="shared" si="352"/>
        <v>0</v>
      </c>
      <c r="BN152" s="53"/>
      <c r="BO152" s="54">
        <f t="shared" si="353"/>
        <v>0</v>
      </c>
      <c r="BP152" s="53"/>
      <c r="BQ152" s="54">
        <f t="shared" si="354"/>
        <v>0</v>
      </c>
      <c r="BR152" s="53"/>
      <c r="BS152" s="54">
        <f t="shared" si="355"/>
        <v>0</v>
      </c>
      <c r="BT152" s="53"/>
      <c r="BU152" s="54">
        <f t="shared" si="356"/>
        <v>0</v>
      </c>
      <c r="BV152" s="53"/>
      <c r="BW152" s="54">
        <f t="shared" si="357"/>
        <v>0</v>
      </c>
      <c r="BX152" s="53"/>
      <c r="BY152" s="54">
        <f t="shared" si="358"/>
        <v>0</v>
      </c>
      <c r="BZ152" s="53"/>
      <c r="CA152" s="54">
        <f t="shared" si="359"/>
        <v>0</v>
      </c>
      <c r="CB152" s="53"/>
      <c r="CC152" s="54">
        <f t="shared" si="360"/>
        <v>0</v>
      </c>
      <c r="CD152" s="53"/>
      <c r="CE152" s="54">
        <f t="shared" si="361"/>
        <v>0</v>
      </c>
      <c r="CF152" s="53"/>
      <c r="CG152" s="54">
        <f t="shared" si="362"/>
        <v>0</v>
      </c>
      <c r="CH152" s="68"/>
      <c r="CI152" s="54">
        <f t="shared" si="363"/>
        <v>0</v>
      </c>
      <c r="CJ152" s="53"/>
      <c r="CK152" s="54">
        <f t="shared" si="364"/>
        <v>0</v>
      </c>
      <c r="CL152" s="53"/>
      <c r="CM152" s="54">
        <f t="shared" si="365"/>
        <v>0</v>
      </c>
      <c r="CN152" s="53"/>
      <c r="CO152" s="54">
        <f t="shared" si="366"/>
        <v>0</v>
      </c>
      <c r="CP152" s="53"/>
      <c r="CQ152" s="54">
        <f t="shared" si="367"/>
        <v>0</v>
      </c>
      <c r="CR152" s="53"/>
      <c r="CS152" s="54">
        <f t="shared" si="368"/>
        <v>0</v>
      </c>
      <c r="CT152" s="53"/>
      <c r="CU152" s="54">
        <f t="shared" si="369"/>
        <v>0</v>
      </c>
      <c r="CV152" s="53"/>
      <c r="CW152" s="54">
        <f t="shared" si="370"/>
        <v>0</v>
      </c>
      <c r="CX152" s="53"/>
      <c r="CY152" s="54">
        <f t="shared" si="371"/>
        <v>0</v>
      </c>
      <c r="CZ152" s="53"/>
      <c r="DA152" s="54">
        <f t="shared" si="372"/>
        <v>0</v>
      </c>
      <c r="DB152" s="53"/>
      <c r="DC152" s="54">
        <f t="shared" si="373"/>
        <v>0</v>
      </c>
      <c r="DD152" s="53"/>
      <c r="DE152" s="54">
        <f t="shared" si="374"/>
        <v>0</v>
      </c>
      <c r="DF152" s="53"/>
      <c r="DG152" s="54">
        <f t="shared" si="375"/>
        <v>0</v>
      </c>
      <c r="DH152" s="53"/>
      <c r="DI152" s="54">
        <f t="shared" si="376"/>
        <v>0</v>
      </c>
      <c r="DJ152" s="53"/>
      <c r="DK152" s="54">
        <f t="shared" si="377"/>
        <v>0</v>
      </c>
      <c r="DL152" s="53"/>
      <c r="DM152" s="54">
        <f t="shared" si="378"/>
        <v>0</v>
      </c>
      <c r="DN152" s="53"/>
      <c r="DO152" s="54">
        <f t="shared" si="379"/>
        <v>0</v>
      </c>
      <c r="DP152" s="53"/>
      <c r="DQ152" s="54">
        <f t="shared" si="380"/>
        <v>0</v>
      </c>
      <c r="DR152" s="53"/>
      <c r="DS152" s="54">
        <f t="shared" si="381"/>
        <v>0</v>
      </c>
      <c r="DT152" s="53"/>
      <c r="DU152" s="54">
        <f t="shared" si="382"/>
        <v>0</v>
      </c>
      <c r="DV152" s="57"/>
      <c r="DW152" s="54">
        <f t="shared" si="383"/>
        <v>0</v>
      </c>
      <c r="DX152" s="53"/>
      <c r="DY152" s="54">
        <f t="shared" si="384"/>
        <v>0</v>
      </c>
      <c r="DZ152" s="53"/>
      <c r="EA152" s="59">
        <f t="shared" si="385"/>
        <v>0</v>
      </c>
      <c r="EB152" s="53"/>
      <c r="EC152" s="54">
        <f t="shared" si="386"/>
        <v>0</v>
      </c>
      <c r="ED152" s="53"/>
      <c r="EE152" s="54">
        <f t="shared" si="387"/>
        <v>0</v>
      </c>
      <c r="EF152" s="53"/>
      <c r="EG152" s="54">
        <f t="shared" si="388"/>
        <v>0</v>
      </c>
      <c r="EH152" s="53"/>
      <c r="EI152" s="54">
        <f t="shared" si="389"/>
        <v>0</v>
      </c>
      <c r="EJ152" s="53"/>
      <c r="EK152" s="54"/>
      <c r="EL152" s="60">
        <f t="shared" si="390"/>
        <v>35</v>
      </c>
      <c r="EM152" s="60">
        <f t="shared" si="390"/>
        <v>1305085.5999999999</v>
      </c>
      <c r="EN152" s="1">
        <f t="shared" si="391"/>
        <v>35</v>
      </c>
    </row>
    <row r="153" spans="1:265" ht="30" x14ac:dyDescent="0.25">
      <c r="A153" s="44"/>
      <c r="B153" s="44">
        <v>109</v>
      </c>
      <c r="C153" s="46" t="s">
        <v>415</v>
      </c>
      <c r="D153" s="67" t="s">
        <v>416</v>
      </c>
      <c r="E153" s="48">
        <v>13520</v>
      </c>
      <c r="F153" s="49">
        <v>2.04</v>
      </c>
      <c r="G153" s="49"/>
      <c r="H153" s="50">
        <v>1</v>
      </c>
      <c r="I153" s="51"/>
      <c r="J153" s="48">
        <v>1.4</v>
      </c>
      <c r="K153" s="48">
        <v>1.68</v>
      </c>
      <c r="L153" s="48">
        <v>2.23</v>
      </c>
      <c r="M153" s="52">
        <v>2.57</v>
      </c>
      <c r="N153" s="53"/>
      <c r="O153" s="54">
        <f t="shared" si="327"/>
        <v>0</v>
      </c>
      <c r="P153" s="55"/>
      <c r="Q153" s="54">
        <f t="shared" si="328"/>
        <v>0</v>
      </c>
      <c r="R153" s="53"/>
      <c r="S153" s="54">
        <f t="shared" si="329"/>
        <v>0</v>
      </c>
      <c r="T153" s="53"/>
      <c r="U153" s="54">
        <f t="shared" si="330"/>
        <v>0</v>
      </c>
      <c r="V153" s="53"/>
      <c r="W153" s="53">
        <f t="shared" si="331"/>
        <v>0</v>
      </c>
      <c r="X153" s="53"/>
      <c r="Y153" s="54">
        <f t="shared" si="332"/>
        <v>0</v>
      </c>
      <c r="Z153" s="53"/>
      <c r="AA153" s="54">
        <f t="shared" si="333"/>
        <v>0</v>
      </c>
      <c r="AB153" s="53"/>
      <c r="AC153" s="54">
        <f t="shared" si="334"/>
        <v>0</v>
      </c>
      <c r="AD153" s="53"/>
      <c r="AE153" s="54">
        <f t="shared" si="335"/>
        <v>0</v>
      </c>
      <c r="AF153" s="53"/>
      <c r="AG153" s="54">
        <f t="shared" si="336"/>
        <v>0</v>
      </c>
      <c r="AH153" s="53"/>
      <c r="AI153" s="54">
        <f t="shared" si="337"/>
        <v>0</v>
      </c>
      <c r="AJ153" s="53"/>
      <c r="AK153" s="53">
        <f t="shared" si="338"/>
        <v>0</v>
      </c>
      <c r="AL153" s="53"/>
      <c r="AM153" s="54">
        <f t="shared" si="339"/>
        <v>0</v>
      </c>
      <c r="AN153" s="55"/>
      <c r="AO153" s="54">
        <f t="shared" si="340"/>
        <v>0</v>
      </c>
      <c r="AP153" s="53"/>
      <c r="AQ153" s="54">
        <f t="shared" si="341"/>
        <v>0</v>
      </c>
      <c r="AR153" s="53"/>
      <c r="AS153" s="54">
        <f t="shared" si="342"/>
        <v>0</v>
      </c>
      <c r="AT153" s="53"/>
      <c r="AU153" s="54">
        <f t="shared" si="343"/>
        <v>0</v>
      </c>
      <c r="AV153" s="53"/>
      <c r="AW153" s="54">
        <f t="shared" si="344"/>
        <v>0</v>
      </c>
      <c r="AX153" s="53"/>
      <c r="AY153" s="54">
        <f t="shared" si="345"/>
        <v>0</v>
      </c>
      <c r="AZ153" s="53"/>
      <c r="BA153" s="54">
        <f t="shared" si="346"/>
        <v>0</v>
      </c>
      <c r="BB153" s="53"/>
      <c r="BC153" s="54">
        <f t="shared" si="347"/>
        <v>0</v>
      </c>
      <c r="BD153" s="53"/>
      <c r="BE153" s="54">
        <f t="shared" si="348"/>
        <v>0</v>
      </c>
      <c r="BF153" s="53"/>
      <c r="BG153" s="54">
        <f t="shared" si="349"/>
        <v>0</v>
      </c>
      <c r="BH153" s="53"/>
      <c r="BI153" s="54">
        <f t="shared" si="350"/>
        <v>0</v>
      </c>
      <c r="BJ153" s="53"/>
      <c r="BK153" s="54">
        <f t="shared" si="351"/>
        <v>0</v>
      </c>
      <c r="BL153" s="53"/>
      <c r="BM153" s="54">
        <f t="shared" si="352"/>
        <v>0</v>
      </c>
      <c r="BN153" s="53"/>
      <c r="BO153" s="54">
        <f t="shared" si="353"/>
        <v>0</v>
      </c>
      <c r="BP153" s="53"/>
      <c r="BQ153" s="54">
        <f t="shared" si="354"/>
        <v>0</v>
      </c>
      <c r="BR153" s="53"/>
      <c r="BS153" s="54">
        <f t="shared" si="355"/>
        <v>0</v>
      </c>
      <c r="BT153" s="53"/>
      <c r="BU153" s="54">
        <f t="shared" si="356"/>
        <v>0</v>
      </c>
      <c r="BV153" s="53"/>
      <c r="BW153" s="54">
        <f t="shared" si="357"/>
        <v>0</v>
      </c>
      <c r="BX153" s="53"/>
      <c r="BY153" s="54">
        <f t="shared" si="358"/>
        <v>0</v>
      </c>
      <c r="BZ153" s="53"/>
      <c r="CA153" s="54">
        <f t="shared" si="359"/>
        <v>0</v>
      </c>
      <c r="CB153" s="53"/>
      <c r="CC153" s="54">
        <f t="shared" si="360"/>
        <v>0</v>
      </c>
      <c r="CD153" s="53"/>
      <c r="CE153" s="54">
        <f t="shared" si="361"/>
        <v>0</v>
      </c>
      <c r="CF153" s="53"/>
      <c r="CG153" s="54">
        <f t="shared" si="362"/>
        <v>0</v>
      </c>
      <c r="CH153" s="68"/>
      <c r="CI153" s="54">
        <f t="shared" si="363"/>
        <v>0</v>
      </c>
      <c r="CJ153" s="53"/>
      <c r="CK153" s="54">
        <f t="shared" si="364"/>
        <v>0</v>
      </c>
      <c r="CL153" s="53"/>
      <c r="CM153" s="54">
        <f t="shared" si="365"/>
        <v>0</v>
      </c>
      <c r="CN153" s="53"/>
      <c r="CO153" s="54">
        <f t="shared" si="366"/>
        <v>0</v>
      </c>
      <c r="CP153" s="53"/>
      <c r="CQ153" s="54">
        <f t="shared" si="367"/>
        <v>0</v>
      </c>
      <c r="CR153" s="53"/>
      <c r="CS153" s="54">
        <f t="shared" si="368"/>
        <v>0</v>
      </c>
      <c r="CT153" s="53"/>
      <c r="CU153" s="54">
        <f t="shared" si="369"/>
        <v>0</v>
      </c>
      <c r="CV153" s="53"/>
      <c r="CW153" s="54">
        <f t="shared" si="370"/>
        <v>0</v>
      </c>
      <c r="CX153" s="53"/>
      <c r="CY153" s="54">
        <f t="shared" si="371"/>
        <v>0</v>
      </c>
      <c r="CZ153" s="53"/>
      <c r="DA153" s="54">
        <f t="shared" si="372"/>
        <v>0</v>
      </c>
      <c r="DB153" s="53"/>
      <c r="DC153" s="54">
        <f t="shared" si="373"/>
        <v>0</v>
      </c>
      <c r="DD153" s="53"/>
      <c r="DE153" s="54">
        <f t="shared" si="374"/>
        <v>0</v>
      </c>
      <c r="DF153" s="53"/>
      <c r="DG153" s="54">
        <f t="shared" si="375"/>
        <v>0</v>
      </c>
      <c r="DH153" s="53"/>
      <c r="DI153" s="54">
        <f t="shared" si="376"/>
        <v>0</v>
      </c>
      <c r="DJ153" s="53"/>
      <c r="DK153" s="54">
        <f t="shared" si="377"/>
        <v>0</v>
      </c>
      <c r="DL153" s="53"/>
      <c r="DM153" s="54">
        <f t="shared" si="378"/>
        <v>0</v>
      </c>
      <c r="DN153" s="53"/>
      <c r="DO153" s="54">
        <f t="shared" si="379"/>
        <v>0</v>
      </c>
      <c r="DP153" s="53"/>
      <c r="DQ153" s="54">
        <f t="shared" si="380"/>
        <v>0</v>
      </c>
      <c r="DR153" s="53"/>
      <c r="DS153" s="54">
        <f t="shared" si="381"/>
        <v>0</v>
      </c>
      <c r="DT153" s="53"/>
      <c r="DU153" s="54">
        <f t="shared" si="382"/>
        <v>0</v>
      </c>
      <c r="DV153" s="57"/>
      <c r="DW153" s="54">
        <f t="shared" si="383"/>
        <v>0</v>
      </c>
      <c r="DX153" s="53"/>
      <c r="DY153" s="54">
        <f t="shared" si="384"/>
        <v>0</v>
      </c>
      <c r="DZ153" s="53"/>
      <c r="EA153" s="59">
        <f t="shared" si="385"/>
        <v>0</v>
      </c>
      <c r="EB153" s="53"/>
      <c r="EC153" s="54">
        <f t="shared" si="386"/>
        <v>0</v>
      </c>
      <c r="ED153" s="53"/>
      <c r="EE153" s="54">
        <f t="shared" si="387"/>
        <v>0</v>
      </c>
      <c r="EF153" s="53"/>
      <c r="EG153" s="54">
        <f t="shared" si="388"/>
        <v>0</v>
      </c>
      <c r="EH153" s="53"/>
      <c r="EI153" s="54">
        <f t="shared" si="389"/>
        <v>0</v>
      </c>
      <c r="EJ153" s="53"/>
      <c r="EK153" s="54"/>
      <c r="EL153" s="60">
        <f t="shared" si="390"/>
        <v>0</v>
      </c>
      <c r="EM153" s="60">
        <f t="shared" si="390"/>
        <v>0</v>
      </c>
      <c r="EN153" s="1">
        <f t="shared" si="391"/>
        <v>0</v>
      </c>
    </row>
    <row r="154" spans="1:265" ht="30" x14ac:dyDescent="0.25">
      <c r="A154" s="44"/>
      <c r="B154" s="44">
        <v>110</v>
      </c>
      <c r="C154" s="46" t="s">
        <v>417</v>
      </c>
      <c r="D154" s="67" t="s">
        <v>418</v>
      </c>
      <c r="E154" s="48">
        <v>13520</v>
      </c>
      <c r="F154" s="49">
        <v>2.95</v>
      </c>
      <c r="G154" s="49"/>
      <c r="H154" s="50">
        <v>1</v>
      </c>
      <c r="I154" s="51"/>
      <c r="J154" s="48">
        <v>1.4</v>
      </c>
      <c r="K154" s="48">
        <v>1.68</v>
      </c>
      <c r="L154" s="48">
        <v>2.23</v>
      </c>
      <c r="M154" s="52">
        <v>2.57</v>
      </c>
      <c r="N154" s="53"/>
      <c r="O154" s="54">
        <f t="shared" si="327"/>
        <v>0</v>
      </c>
      <c r="P154" s="55"/>
      <c r="Q154" s="54">
        <f t="shared" si="328"/>
        <v>0</v>
      </c>
      <c r="R154" s="53"/>
      <c r="S154" s="54">
        <f t="shared" si="329"/>
        <v>0</v>
      </c>
      <c r="T154" s="53"/>
      <c r="U154" s="54">
        <f t="shared" si="330"/>
        <v>0</v>
      </c>
      <c r="V154" s="53"/>
      <c r="W154" s="53">
        <f t="shared" si="331"/>
        <v>0</v>
      </c>
      <c r="X154" s="53"/>
      <c r="Y154" s="54">
        <f t="shared" si="332"/>
        <v>0</v>
      </c>
      <c r="Z154" s="53"/>
      <c r="AA154" s="54">
        <f t="shared" si="333"/>
        <v>0</v>
      </c>
      <c r="AB154" s="53"/>
      <c r="AC154" s="54">
        <f t="shared" si="334"/>
        <v>0</v>
      </c>
      <c r="AD154" s="53"/>
      <c r="AE154" s="54">
        <f t="shared" si="335"/>
        <v>0</v>
      </c>
      <c r="AF154" s="53"/>
      <c r="AG154" s="54">
        <f t="shared" si="336"/>
        <v>0</v>
      </c>
      <c r="AH154" s="53"/>
      <c r="AI154" s="54">
        <f t="shared" si="337"/>
        <v>0</v>
      </c>
      <c r="AJ154" s="53"/>
      <c r="AK154" s="53">
        <f t="shared" si="338"/>
        <v>0</v>
      </c>
      <c r="AL154" s="53"/>
      <c r="AM154" s="54">
        <f t="shared" si="339"/>
        <v>0</v>
      </c>
      <c r="AN154" s="55"/>
      <c r="AO154" s="54">
        <f t="shared" si="340"/>
        <v>0</v>
      </c>
      <c r="AP154" s="53"/>
      <c r="AQ154" s="54">
        <f t="shared" si="341"/>
        <v>0</v>
      </c>
      <c r="AR154" s="53"/>
      <c r="AS154" s="54">
        <f t="shared" si="342"/>
        <v>0</v>
      </c>
      <c r="AT154" s="53"/>
      <c r="AU154" s="54">
        <f t="shared" si="343"/>
        <v>0</v>
      </c>
      <c r="AV154" s="53"/>
      <c r="AW154" s="54">
        <f t="shared" si="344"/>
        <v>0</v>
      </c>
      <c r="AX154" s="53"/>
      <c r="AY154" s="54">
        <f t="shared" si="345"/>
        <v>0</v>
      </c>
      <c r="AZ154" s="53"/>
      <c r="BA154" s="54">
        <f t="shared" si="346"/>
        <v>0</v>
      </c>
      <c r="BB154" s="53"/>
      <c r="BC154" s="54">
        <f t="shared" si="347"/>
        <v>0</v>
      </c>
      <c r="BD154" s="53"/>
      <c r="BE154" s="54">
        <f t="shared" si="348"/>
        <v>0</v>
      </c>
      <c r="BF154" s="53"/>
      <c r="BG154" s="54">
        <f t="shared" si="349"/>
        <v>0</v>
      </c>
      <c r="BH154" s="53"/>
      <c r="BI154" s="54">
        <f t="shared" si="350"/>
        <v>0</v>
      </c>
      <c r="BJ154" s="53"/>
      <c r="BK154" s="54">
        <f t="shared" si="351"/>
        <v>0</v>
      </c>
      <c r="BL154" s="53"/>
      <c r="BM154" s="54">
        <f t="shared" si="352"/>
        <v>0</v>
      </c>
      <c r="BN154" s="53"/>
      <c r="BO154" s="54">
        <f t="shared" si="353"/>
        <v>0</v>
      </c>
      <c r="BP154" s="53"/>
      <c r="BQ154" s="54">
        <f t="shared" si="354"/>
        <v>0</v>
      </c>
      <c r="BR154" s="53"/>
      <c r="BS154" s="54">
        <f t="shared" si="355"/>
        <v>0</v>
      </c>
      <c r="BT154" s="53"/>
      <c r="BU154" s="54">
        <f t="shared" si="356"/>
        <v>0</v>
      </c>
      <c r="BV154" s="53"/>
      <c r="BW154" s="54">
        <f t="shared" si="357"/>
        <v>0</v>
      </c>
      <c r="BX154" s="53"/>
      <c r="BY154" s="54">
        <f t="shared" si="358"/>
        <v>0</v>
      </c>
      <c r="BZ154" s="53"/>
      <c r="CA154" s="54">
        <f t="shared" si="359"/>
        <v>0</v>
      </c>
      <c r="CB154" s="53"/>
      <c r="CC154" s="54">
        <f t="shared" si="360"/>
        <v>0</v>
      </c>
      <c r="CD154" s="53"/>
      <c r="CE154" s="54">
        <f t="shared" si="361"/>
        <v>0</v>
      </c>
      <c r="CF154" s="53"/>
      <c r="CG154" s="54">
        <f t="shared" si="362"/>
        <v>0</v>
      </c>
      <c r="CH154" s="68"/>
      <c r="CI154" s="54">
        <f t="shared" si="363"/>
        <v>0</v>
      </c>
      <c r="CJ154" s="53"/>
      <c r="CK154" s="54">
        <f t="shared" si="364"/>
        <v>0</v>
      </c>
      <c r="CL154" s="53"/>
      <c r="CM154" s="54">
        <f t="shared" si="365"/>
        <v>0</v>
      </c>
      <c r="CN154" s="53"/>
      <c r="CO154" s="54">
        <f t="shared" si="366"/>
        <v>0</v>
      </c>
      <c r="CP154" s="53"/>
      <c r="CQ154" s="54">
        <f t="shared" si="367"/>
        <v>0</v>
      </c>
      <c r="CR154" s="53"/>
      <c r="CS154" s="54">
        <f t="shared" si="368"/>
        <v>0</v>
      </c>
      <c r="CT154" s="53"/>
      <c r="CU154" s="54">
        <f t="shared" si="369"/>
        <v>0</v>
      </c>
      <c r="CV154" s="53"/>
      <c r="CW154" s="54">
        <f t="shared" si="370"/>
        <v>0</v>
      </c>
      <c r="CX154" s="53"/>
      <c r="CY154" s="54">
        <f t="shared" si="371"/>
        <v>0</v>
      </c>
      <c r="CZ154" s="53"/>
      <c r="DA154" s="54">
        <f t="shared" si="372"/>
        <v>0</v>
      </c>
      <c r="DB154" s="53"/>
      <c r="DC154" s="54">
        <f t="shared" si="373"/>
        <v>0</v>
      </c>
      <c r="DD154" s="53"/>
      <c r="DE154" s="54">
        <f t="shared" si="374"/>
        <v>0</v>
      </c>
      <c r="DF154" s="53"/>
      <c r="DG154" s="54">
        <f t="shared" si="375"/>
        <v>0</v>
      </c>
      <c r="DH154" s="53"/>
      <c r="DI154" s="54">
        <f t="shared" si="376"/>
        <v>0</v>
      </c>
      <c r="DJ154" s="53"/>
      <c r="DK154" s="54">
        <f t="shared" si="377"/>
        <v>0</v>
      </c>
      <c r="DL154" s="53"/>
      <c r="DM154" s="54">
        <f t="shared" si="378"/>
        <v>0</v>
      </c>
      <c r="DN154" s="53"/>
      <c r="DO154" s="54">
        <f t="shared" si="379"/>
        <v>0</v>
      </c>
      <c r="DP154" s="53"/>
      <c r="DQ154" s="54">
        <f t="shared" si="380"/>
        <v>0</v>
      </c>
      <c r="DR154" s="53"/>
      <c r="DS154" s="54">
        <f t="shared" si="381"/>
        <v>0</v>
      </c>
      <c r="DT154" s="53"/>
      <c r="DU154" s="54">
        <f t="shared" si="382"/>
        <v>0</v>
      </c>
      <c r="DV154" s="57"/>
      <c r="DW154" s="54">
        <f t="shared" si="383"/>
        <v>0</v>
      </c>
      <c r="DX154" s="53"/>
      <c r="DY154" s="54">
        <f t="shared" si="384"/>
        <v>0</v>
      </c>
      <c r="DZ154" s="53"/>
      <c r="EA154" s="59">
        <f t="shared" si="385"/>
        <v>0</v>
      </c>
      <c r="EB154" s="53"/>
      <c r="EC154" s="54">
        <f t="shared" si="386"/>
        <v>0</v>
      </c>
      <c r="ED154" s="53"/>
      <c r="EE154" s="54">
        <f t="shared" si="387"/>
        <v>0</v>
      </c>
      <c r="EF154" s="53"/>
      <c r="EG154" s="54">
        <f t="shared" si="388"/>
        <v>0</v>
      </c>
      <c r="EH154" s="53"/>
      <c r="EI154" s="54">
        <f t="shared" si="389"/>
        <v>0</v>
      </c>
      <c r="EJ154" s="53"/>
      <c r="EK154" s="54"/>
      <c r="EL154" s="60">
        <f t="shared" si="390"/>
        <v>0</v>
      </c>
      <c r="EM154" s="60">
        <f t="shared" si="390"/>
        <v>0</v>
      </c>
      <c r="EN154" s="1">
        <f t="shared" si="391"/>
        <v>0</v>
      </c>
    </row>
    <row r="155" spans="1:265" s="80" customFormat="1" x14ac:dyDescent="0.25">
      <c r="A155" s="91">
        <v>31</v>
      </c>
      <c r="B155" s="92"/>
      <c r="C155" s="72"/>
      <c r="D155" s="34" t="s">
        <v>419</v>
      </c>
      <c r="E155" s="48">
        <v>13520</v>
      </c>
      <c r="F155" s="85">
        <v>0.92</v>
      </c>
      <c r="G155" s="85"/>
      <c r="H155" s="36">
        <v>1</v>
      </c>
      <c r="I155" s="75"/>
      <c r="J155" s="93"/>
      <c r="K155" s="93"/>
      <c r="L155" s="93"/>
      <c r="M155" s="108">
        <v>2.57</v>
      </c>
      <c r="N155" s="43">
        <f>SUM(N156:N161)</f>
        <v>0</v>
      </c>
      <c r="O155" s="43">
        <f t="shared" ref="O155:BZ155" si="392">SUM(O156:O161)</f>
        <v>0</v>
      </c>
      <c r="P155" s="43">
        <f t="shared" si="392"/>
        <v>135</v>
      </c>
      <c r="Q155" s="43">
        <f t="shared" si="392"/>
        <v>2096276</v>
      </c>
      <c r="R155" s="43">
        <f t="shared" si="392"/>
        <v>578</v>
      </c>
      <c r="S155" s="43">
        <f t="shared" si="392"/>
        <v>16286597.6</v>
      </c>
      <c r="T155" s="43">
        <f t="shared" si="392"/>
        <v>0</v>
      </c>
      <c r="U155" s="43">
        <f t="shared" si="392"/>
        <v>0</v>
      </c>
      <c r="V155" s="43">
        <f t="shared" si="392"/>
        <v>0</v>
      </c>
      <c r="W155" s="43">
        <f t="shared" si="392"/>
        <v>0</v>
      </c>
      <c r="X155" s="43">
        <f t="shared" si="392"/>
        <v>0</v>
      </c>
      <c r="Y155" s="43">
        <f t="shared" si="392"/>
        <v>0</v>
      </c>
      <c r="Z155" s="43">
        <f t="shared" si="392"/>
        <v>60</v>
      </c>
      <c r="AA155" s="43">
        <f t="shared" si="392"/>
        <v>1043879.2</v>
      </c>
      <c r="AB155" s="43">
        <f t="shared" si="392"/>
        <v>2</v>
      </c>
      <c r="AC155" s="43">
        <f t="shared" si="392"/>
        <v>33691.839999999997</v>
      </c>
      <c r="AD155" s="43">
        <f t="shared" si="392"/>
        <v>473</v>
      </c>
      <c r="AE155" s="43">
        <f t="shared" si="392"/>
        <v>9233532.6720000003</v>
      </c>
      <c r="AF155" s="43">
        <f t="shared" si="392"/>
        <v>0</v>
      </c>
      <c r="AG155" s="43">
        <f t="shared" si="392"/>
        <v>0</v>
      </c>
      <c r="AH155" s="43">
        <f t="shared" si="392"/>
        <v>645</v>
      </c>
      <c r="AI155" s="43">
        <f t="shared" si="392"/>
        <v>12606048</v>
      </c>
      <c r="AJ155" s="43">
        <f t="shared" si="392"/>
        <v>0</v>
      </c>
      <c r="AK155" s="43">
        <f t="shared" si="392"/>
        <v>0</v>
      </c>
      <c r="AL155" s="43">
        <f t="shared" si="392"/>
        <v>0</v>
      </c>
      <c r="AM155" s="43">
        <f t="shared" si="392"/>
        <v>0</v>
      </c>
      <c r="AN155" s="43">
        <f t="shared" si="392"/>
        <v>0</v>
      </c>
      <c r="AO155" s="43">
        <f t="shared" si="392"/>
        <v>0</v>
      </c>
      <c r="AP155" s="43">
        <f t="shared" si="392"/>
        <v>0</v>
      </c>
      <c r="AQ155" s="43">
        <f t="shared" si="392"/>
        <v>0</v>
      </c>
      <c r="AR155" s="43">
        <f t="shared" si="392"/>
        <v>0</v>
      </c>
      <c r="AS155" s="43">
        <f t="shared" si="392"/>
        <v>0</v>
      </c>
      <c r="AT155" s="43">
        <f t="shared" si="392"/>
        <v>0</v>
      </c>
      <c r="AU155" s="43">
        <f t="shared" si="392"/>
        <v>0</v>
      </c>
      <c r="AV155" s="43">
        <f t="shared" si="392"/>
        <v>1150</v>
      </c>
      <c r="AW155" s="43">
        <f t="shared" si="392"/>
        <v>19041568</v>
      </c>
      <c r="AX155" s="43">
        <f t="shared" si="392"/>
        <v>743</v>
      </c>
      <c r="AY155" s="43">
        <f t="shared" si="392"/>
        <v>10949848</v>
      </c>
      <c r="AZ155" s="43">
        <f t="shared" si="392"/>
        <v>0</v>
      </c>
      <c r="BA155" s="43">
        <f t="shared" si="392"/>
        <v>0</v>
      </c>
      <c r="BB155" s="43">
        <f t="shared" si="392"/>
        <v>0</v>
      </c>
      <c r="BC155" s="43">
        <f t="shared" si="392"/>
        <v>0</v>
      </c>
      <c r="BD155" s="43">
        <f t="shared" si="392"/>
        <v>0</v>
      </c>
      <c r="BE155" s="43">
        <f t="shared" si="392"/>
        <v>0</v>
      </c>
      <c r="BF155" s="43">
        <f t="shared" si="392"/>
        <v>0</v>
      </c>
      <c r="BG155" s="43">
        <f t="shared" si="392"/>
        <v>0</v>
      </c>
      <c r="BH155" s="43">
        <f t="shared" si="392"/>
        <v>0</v>
      </c>
      <c r="BI155" s="43">
        <f t="shared" si="392"/>
        <v>0</v>
      </c>
      <c r="BJ155" s="43">
        <f t="shared" si="392"/>
        <v>0</v>
      </c>
      <c r="BK155" s="43">
        <f t="shared" si="392"/>
        <v>0</v>
      </c>
      <c r="BL155" s="43">
        <f t="shared" si="392"/>
        <v>50</v>
      </c>
      <c r="BM155" s="43">
        <f t="shared" si="392"/>
        <v>851760</v>
      </c>
      <c r="BN155" s="43">
        <f t="shared" si="392"/>
        <v>0</v>
      </c>
      <c r="BO155" s="43">
        <f t="shared" si="392"/>
        <v>0</v>
      </c>
      <c r="BP155" s="43">
        <f t="shared" si="392"/>
        <v>0</v>
      </c>
      <c r="BQ155" s="43">
        <f t="shared" si="392"/>
        <v>0</v>
      </c>
      <c r="BR155" s="43">
        <f t="shared" si="392"/>
        <v>46</v>
      </c>
      <c r="BS155" s="43">
        <f t="shared" si="392"/>
        <v>700336</v>
      </c>
      <c r="BT155" s="43">
        <f t="shared" si="392"/>
        <v>0</v>
      </c>
      <c r="BU155" s="43">
        <f t="shared" si="392"/>
        <v>0</v>
      </c>
      <c r="BV155" s="43">
        <f t="shared" si="392"/>
        <v>0</v>
      </c>
      <c r="BW155" s="43">
        <f t="shared" si="392"/>
        <v>0</v>
      </c>
      <c r="BX155" s="43">
        <f t="shared" si="392"/>
        <v>0</v>
      </c>
      <c r="BY155" s="43">
        <f t="shared" si="392"/>
        <v>0</v>
      </c>
      <c r="BZ155" s="43">
        <f t="shared" si="392"/>
        <v>0</v>
      </c>
      <c r="CA155" s="43">
        <f t="shared" ref="CA155:EM155" si="393">SUM(CA156:CA161)</f>
        <v>0</v>
      </c>
      <c r="CB155" s="43">
        <f t="shared" si="393"/>
        <v>0</v>
      </c>
      <c r="CC155" s="43">
        <f t="shared" si="393"/>
        <v>0</v>
      </c>
      <c r="CD155" s="43">
        <f t="shared" si="393"/>
        <v>0</v>
      </c>
      <c r="CE155" s="43">
        <f t="shared" si="393"/>
        <v>0</v>
      </c>
      <c r="CF155" s="43">
        <f t="shared" si="393"/>
        <v>0</v>
      </c>
      <c r="CG155" s="43">
        <f t="shared" si="393"/>
        <v>0</v>
      </c>
      <c r="CH155" s="43">
        <f t="shared" si="393"/>
        <v>460</v>
      </c>
      <c r="CI155" s="43">
        <f t="shared" si="393"/>
        <v>7571200</v>
      </c>
      <c r="CJ155" s="43">
        <f t="shared" si="393"/>
        <v>0</v>
      </c>
      <c r="CK155" s="43">
        <f t="shared" si="393"/>
        <v>0</v>
      </c>
      <c r="CL155" s="43">
        <f t="shared" si="393"/>
        <v>0</v>
      </c>
      <c r="CM155" s="43">
        <f t="shared" si="393"/>
        <v>0</v>
      </c>
      <c r="CN155" s="43">
        <f t="shared" si="393"/>
        <v>0</v>
      </c>
      <c r="CO155" s="43">
        <f t="shared" si="393"/>
        <v>0</v>
      </c>
      <c r="CP155" s="43">
        <f t="shared" si="393"/>
        <v>0</v>
      </c>
      <c r="CQ155" s="43">
        <f t="shared" si="393"/>
        <v>0</v>
      </c>
      <c r="CR155" s="43">
        <f t="shared" si="393"/>
        <v>0</v>
      </c>
      <c r="CS155" s="43">
        <f t="shared" si="393"/>
        <v>0</v>
      </c>
      <c r="CT155" s="43">
        <f t="shared" si="393"/>
        <v>0</v>
      </c>
      <c r="CU155" s="43">
        <f t="shared" si="393"/>
        <v>0</v>
      </c>
      <c r="CV155" s="43">
        <f t="shared" si="393"/>
        <v>0</v>
      </c>
      <c r="CW155" s="43">
        <f t="shared" si="393"/>
        <v>0</v>
      </c>
      <c r="CX155" s="43">
        <f t="shared" si="393"/>
        <v>0</v>
      </c>
      <c r="CY155" s="43">
        <f t="shared" si="393"/>
        <v>0</v>
      </c>
      <c r="CZ155" s="43">
        <f t="shared" si="393"/>
        <v>0</v>
      </c>
      <c r="DA155" s="43">
        <f t="shared" si="393"/>
        <v>0</v>
      </c>
      <c r="DB155" s="43">
        <f t="shared" si="393"/>
        <v>0</v>
      </c>
      <c r="DC155" s="43">
        <f t="shared" si="393"/>
        <v>0</v>
      </c>
      <c r="DD155" s="43">
        <f t="shared" si="393"/>
        <v>24</v>
      </c>
      <c r="DE155" s="43">
        <f t="shared" si="393"/>
        <v>420201.6</v>
      </c>
      <c r="DF155" s="43">
        <f t="shared" si="393"/>
        <v>0</v>
      </c>
      <c r="DG155" s="43">
        <f t="shared" si="393"/>
        <v>0</v>
      </c>
      <c r="DH155" s="43">
        <f t="shared" si="393"/>
        <v>0</v>
      </c>
      <c r="DI155" s="43">
        <f t="shared" si="393"/>
        <v>0</v>
      </c>
      <c r="DJ155" s="43">
        <f t="shared" si="393"/>
        <v>0</v>
      </c>
      <c r="DK155" s="43">
        <f t="shared" si="393"/>
        <v>0</v>
      </c>
      <c r="DL155" s="43">
        <f t="shared" si="393"/>
        <v>0</v>
      </c>
      <c r="DM155" s="43">
        <f t="shared" si="393"/>
        <v>0</v>
      </c>
      <c r="DN155" s="43">
        <f t="shared" si="393"/>
        <v>0</v>
      </c>
      <c r="DO155" s="43">
        <f t="shared" si="393"/>
        <v>0</v>
      </c>
      <c r="DP155" s="43">
        <f t="shared" si="393"/>
        <v>0</v>
      </c>
      <c r="DQ155" s="43">
        <f t="shared" si="393"/>
        <v>0</v>
      </c>
      <c r="DR155" s="43">
        <f t="shared" si="393"/>
        <v>0</v>
      </c>
      <c r="DS155" s="43">
        <f t="shared" si="393"/>
        <v>0</v>
      </c>
      <c r="DT155" s="43">
        <f t="shared" si="393"/>
        <v>0</v>
      </c>
      <c r="DU155" s="43">
        <f t="shared" si="393"/>
        <v>0</v>
      </c>
      <c r="DV155" s="43">
        <f t="shared" si="393"/>
        <v>0</v>
      </c>
      <c r="DW155" s="43">
        <f t="shared" si="393"/>
        <v>0</v>
      </c>
      <c r="DX155" s="43">
        <f t="shared" si="393"/>
        <v>0</v>
      </c>
      <c r="DY155" s="43">
        <f t="shared" si="393"/>
        <v>0</v>
      </c>
      <c r="DZ155" s="43">
        <f t="shared" si="393"/>
        <v>0</v>
      </c>
      <c r="EA155" s="43">
        <f t="shared" si="393"/>
        <v>0</v>
      </c>
      <c r="EB155" s="43">
        <f t="shared" si="393"/>
        <v>0</v>
      </c>
      <c r="EC155" s="43">
        <f t="shared" si="393"/>
        <v>0</v>
      </c>
      <c r="ED155" s="43">
        <f t="shared" si="393"/>
        <v>0</v>
      </c>
      <c r="EE155" s="43">
        <f t="shared" si="393"/>
        <v>0</v>
      </c>
      <c r="EF155" s="43">
        <f t="shared" si="393"/>
        <v>0</v>
      </c>
      <c r="EG155" s="43">
        <f t="shared" si="393"/>
        <v>0</v>
      </c>
      <c r="EH155" s="43">
        <f t="shared" si="393"/>
        <v>0</v>
      </c>
      <c r="EI155" s="43">
        <f t="shared" si="393"/>
        <v>0</v>
      </c>
      <c r="EJ155" s="43"/>
      <c r="EK155" s="43"/>
      <c r="EL155" s="43">
        <f t="shared" si="393"/>
        <v>4366</v>
      </c>
      <c r="EM155" s="43">
        <f t="shared" si="393"/>
        <v>80834938.912</v>
      </c>
      <c r="EN155" s="42">
        <f>EM155/EL155</f>
        <v>18514.644734768666</v>
      </c>
      <c r="EQ155" s="200"/>
      <c r="ER155" s="200"/>
      <c r="ES155" s="200"/>
      <c r="ET155" s="200"/>
      <c r="EU155" s="200"/>
      <c r="EV155" s="200"/>
      <c r="EW155" s="200"/>
      <c r="EX155" s="200"/>
      <c r="EY155" s="200"/>
      <c r="EZ155" s="200"/>
      <c r="FA155" s="200"/>
      <c r="FB155" s="200"/>
      <c r="FC155" s="200"/>
      <c r="FD155" s="200"/>
      <c r="FE155" s="200"/>
      <c r="FF155" s="200"/>
      <c r="FG155" s="200"/>
      <c r="FH155" s="200"/>
      <c r="FI155" s="200"/>
      <c r="FJ155" s="200"/>
      <c r="FK155" s="200"/>
      <c r="FL155" s="200"/>
      <c r="FM155" s="200"/>
      <c r="FN155" s="200"/>
      <c r="FO155" s="200"/>
      <c r="FP155" s="200"/>
      <c r="FQ155" s="200"/>
      <c r="FR155" s="200"/>
      <c r="FS155" s="200"/>
      <c r="FT155" s="200"/>
      <c r="FU155" s="200"/>
      <c r="FV155" s="200"/>
      <c r="FW155" s="200"/>
      <c r="FX155" s="200"/>
      <c r="FY155" s="200"/>
      <c r="FZ155" s="200"/>
      <c r="GA155" s="200"/>
      <c r="GB155" s="200"/>
      <c r="GC155" s="200"/>
      <c r="GD155" s="200"/>
      <c r="GE155" s="200"/>
      <c r="GF155" s="200"/>
      <c r="GG155" s="200"/>
      <c r="GH155" s="200"/>
      <c r="GI155" s="200"/>
      <c r="GJ155" s="200"/>
      <c r="GK155" s="200"/>
      <c r="GL155" s="200"/>
      <c r="GM155" s="200"/>
      <c r="GN155" s="200"/>
      <c r="GO155" s="200"/>
      <c r="GP155" s="200"/>
      <c r="GQ155" s="200"/>
      <c r="GR155" s="200"/>
      <c r="GS155" s="200"/>
      <c r="GT155" s="200"/>
      <c r="GU155" s="200"/>
      <c r="GV155" s="200"/>
      <c r="GW155" s="200"/>
      <c r="GX155" s="200"/>
      <c r="GY155" s="200"/>
      <c r="GZ155" s="200"/>
      <c r="HA155" s="200"/>
      <c r="HB155" s="200"/>
      <c r="HC155" s="200"/>
      <c r="HD155" s="200"/>
      <c r="HE155" s="200"/>
      <c r="HF155" s="200"/>
      <c r="HG155" s="200"/>
      <c r="HH155" s="200"/>
      <c r="HI155" s="200"/>
      <c r="HJ155" s="200"/>
      <c r="HK155" s="200"/>
      <c r="HL155" s="200"/>
      <c r="HM155" s="200"/>
      <c r="HN155" s="200"/>
      <c r="HO155" s="200"/>
      <c r="HP155" s="200"/>
      <c r="HQ155" s="200"/>
      <c r="HR155" s="200"/>
      <c r="HS155" s="200"/>
      <c r="HT155" s="200"/>
      <c r="HU155" s="200"/>
      <c r="HV155" s="200"/>
      <c r="HW155" s="200"/>
      <c r="HX155" s="200"/>
      <c r="HY155" s="200"/>
      <c r="HZ155" s="200"/>
      <c r="IA155" s="200"/>
      <c r="IB155" s="200"/>
      <c r="IC155" s="200"/>
      <c r="ID155" s="200"/>
      <c r="IE155" s="200"/>
      <c r="IF155" s="200"/>
      <c r="IG155" s="200"/>
      <c r="IH155" s="200"/>
      <c r="II155" s="200"/>
      <c r="IJ155" s="200"/>
      <c r="IK155" s="200"/>
      <c r="IL155" s="200"/>
      <c r="IM155" s="200"/>
      <c r="IN155" s="200"/>
      <c r="IO155" s="200"/>
      <c r="IP155" s="200"/>
      <c r="IQ155" s="200"/>
      <c r="IR155" s="200"/>
      <c r="IS155" s="200"/>
      <c r="IT155" s="200"/>
      <c r="IU155" s="200"/>
      <c r="IV155" s="200"/>
      <c r="IW155" s="200"/>
      <c r="IX155" s="200"/>
      <c r="IY155" s="200"/>
      <c r="IZ155" s="200"/>
      <c r="JA155" s="200"/>
      <c r="JB155" s="200"/>
      <c r="JC155" s="200"/>
      <c r="JD155" s="200"/>
      <c r="JE155" s="200"/>
    </row>
    <row r="156" spans="1:265" ht="30" x14ac:dyDescent="0.25">
      <c r="A156" s="44"/>
      <c r="B156" s="44">
        <v>111</v>
      </c>
      <c r="C156" s="46" t="s">
        <v>420</v>
      </c>
      <c r="D156" s="47" t="s">
        <v>421</v>
      </c>
      <c r="E156" s="48">
        <v>13520</v>
      </c>
      <c r="F156" s="49">
        <v>0.89</v>
      </c>
      <c r="G156" s="49"/>
      <c r="H156" s="50">
        <v>1</v>
      </c>
      <c r="I156" s="51"/>
      <c r="J156" s="48">
        <v>1.4</v>
      </c>
      <c r="K156" s="48">
        <v>1.68</v>
      </c>
      <c r="L156" s="48">
        <v>2.23</v>
      </c>
      <c r="M156" s="52">
        <v>2.57</v>
      </c>
      <c r="N156" s="53">
        <v>0</v>
      </c>
      <c r="O156" s="54">
        <f t="shared" ref="O156:O161" si="394">N156*E156*F156*H156*J156*$O$8</f>
        <v>0</v>
      </c>
      <c r="P156" s="55"/>
      <c r="Q156" s="54">
        <f t="shared" ref="Q156:Q161" si="395">P156*E156*F156*H156*J156*$Q$8</f>
        <v>0</v>
      </c>
      <c r="R156" s="53">
        <v>0</v>
      </c>
      <c r="S156" s="54">
        <f t="shared" ref="S156:S161" si="396">R156*E156*F156*H156*J156*$S$8</f>
        <v>0</v>
      </c>
      <c r="T156" s="53">
        <v>0</v>
      </c>
      <c r="U156" s="54">
        <f t="shared" ref="U156:U161" si="397">SUM(T156*E156*F156*H156*J156*$U$8)</f>
        <v>0</v>
      </c>
      <c r="V156" s="53"/>
      <c r="W156" s="53">
        <f t="shared" ref="W156:W161" si="398">SUM(V156*E156*F156*H156*J156*$W$8)</f>
        <v>0</v>
      </c>
      <c r="X156" s="53"/>
      <c r="Y156" s="54">
        <f t="shared" ref="Y156:Y161" si="399">SUM(X156*E156*F156*H156*J156*$Y$8)</f>
        <v>0</v>
      </c>
      <c r="Z156" s="53">
        <v>0</v>
      </c>
      <c r="AA156" s="54">
        <f t="shared" ref="AA156:AA161" si="400">SUM(Z156*E156*F156*H156*J156*$AA$8)</f>
        <v>0</v>
      </c>
      <c r="AB156" s="53">
        <v>2</v>
      </c>
      <c r="AC156" s="54">
        <f t="shared" ref="AC156:AC161" si="401">SUM(AB156*E156*F156*H156*J156*$AC$8)</f>
        <v>33691.839999999997</v>
      </c>
      <c r="AD156" s="53"/>
      <c r="AE156" s="54">
        <f t="shared" ref="AE156:AE161" si="402">SUM(AD156*E156*F156*H156*K156*$AE$8)</f>
        <v>0</v>
      </c>
      <c r="AF156" s="53">
        <v>0</v>
      </c>
      <c r="AG156" s="54">
        <f t="shared" ref="AG156:AG161" si="403">SUM(AF156*E156*F156*H156*K156*$AG$8)</f>
        <v>0</v>
      </c>
      <c r="AH156" s="53"/>
      <c r="AI156" s="54">
        <f t="shared" ref="AI156:AI161" si="404">SUM(AH156*E156*F156*H156*J156*$AI$8)</f>
        <v>0</v>
      </c>
      <c r="AJ156" s="53"/>
      <c r="AK156" s="53">
        <f t="shared" ref="AK156:AK161" si="405">SUM(AJ156*E156*F156*H156*J156*$AK$8)</f>
        <v>0</v>
      </c>
      <c r="AL156" s="53">
        <v>0</v>
      </c>
      <c r="AM156" s="54">
        <f t="shared" ref="AM156:AM161" si="406">SUM(AL156*E156*F156*H156*J156*$AM$8)</f>
        <v>0</v>
      </c>
      <c r="AN156" s="55"/>
      <c r="AO156" s="54">
        <f t="shared" ref="AO156:AO161" si="407">SUM(AN156*E156*F156*H156*J156*$AO$8)</f>
        <v>0</v>
      </c>
      <c r="AP156" s="53">
        <v>0</v>
      </c>
      <c r="AQ156" s="54">
        <f t="shared" ref="AQ156:AQ161" si="408">SUM(E156*F156*H156*J156*AP156*$AQ$8)</f>
        <v>0</v>
      </c>
      <c r="AR156" s="53"/>
      <c r="AS156" s="54">
        <f t="shared" ref="AS156:AS161" si="409">SUM(AR156*E156*F156*H156*J156*$AS$8)</f>
        <v>0</v>
      </c>
      <c r="AT156" s="53"/>
      <c r="AU156" s="54">
        <f t="shared" ref="AU156:AU161" si="410">SUM(AT156*E156*F156*H156*J156*$AU$8)</f>
        <v>0</v>
      </c>
      <c r="AV156" s="53">
        <v>0</v>
      </c>
      <c r="AW156" s="54">
        <f t="shared" ref="AW156:AW161" si="411">SUM(AV156*E156*F156*H156*J156*$AW$8)</f>
        <v>0</v>
      </c>
      <c r="AX156" s="53"/>
      <c r="AY156" s="54">
        <f t="shared" ref="AY156:AY161" si="412">SUM(AX156*E156*F156*H156*J156*$AY$8)</f>
        <v>0</v>
      </c>
      <c r="AZ156" s="53"/>
      <c r="BA156" s="54">
        <f t="shared" ref="BA156:BA161" si="413">SUM(AZ156*E156*F156*H156*J156*$BA$8)</f>
        <v>0</v>
      </c>
      <c r="BB156" s="53"/>
      <c r="BC156" s="54">
        <f t="shared" ref="BC156:BC161" si="414">SUM(BB156*E156*F156*H156*J156*$BC$8)</f>
        <v>0</v>
      </c>
      <c r="BD156" s="53"/>
      <c r="BE156" s="54">
        <f t="shared" ref="BE156:BE161" si="415">SUM(BD156*E156*F156*H156*J156*$BE$8)</f>
        <v>0</v>
      </c>
      <c r="BF156" s="53"/>
      <c r="BG156" s="54">
        <f t="shared" ref="BG156:BG161" si="416">BF156*E156*F156*H156*J156*$BG$8</f>
        <v>0</v>
      </c>
      <c r="BH156" s="53"/>
      <c r="BI156" s="54">
        <f t="shared" ref="BI156:BI161" si="417">BH156*E156*F156*H156*J156*$BI$8</f>
        <v>0</v>
      </c>
      <c r="BJ156" s="53"/>
      <c r="BK156" s="54">
        <f t="shared" ref="BK156:BK161" si="418">BJ156*E156*F156*H156*J156*$BK$8</f>
        <v>0</v>
      </c>
      <c r="BL156" s="53"/>
      <c r="BM156" s="54">
        <f t="shared" ref="BM156:BM161" si="419">SUM(BL156*E156*F156*H156*J156*$BM$8)</f>
        <v>0</v>
      </c>
      <c r="BN156" s="53"/>
      <c r="BO156" s="54">
        <f t="shared" ref="BO156:BO161" si="420">SUM(BN156*E156*F156*H156*J156*$BO$8)</f>
        <v>0</v>
      </c>
      <c r="BP156" s="53"/>
      <c r="BQ156" s="54">
        <f t="shared" ref="BQ156:BQ161" si="421">SUM(BP156*E156*F156*H156*J156*$BQ$8)</f>
        <v>0</v>
      </c>
      <c r="BR156" s="53"/>
      <c r="BS156" s="54">
        <f t="shared" ref="BS156:BS161" si="422">SUM(BR156*E156*F156*H156*J156*$BS$8)</f>
        <v>0</v>
      </c>
      <c r="BT156" s="53"/>
      <c r="BU156" s="54">
        <f t="shared" ref="BU156:BU161" si="423">SUM(BT156*E156*F156*H156*J156*$BU$8)</f>
        <v>0</v>
      </c>
      <c r="BV156" s="53"/>
      <c r="BW156" s="54">
        <f t="shared" ref="BW156:BW161" si="424">BV156*E156*F156*H156*J156*$BW$8</f>
        <v>0</v>
      </c>
      <c r="BX156" s="53">
        <v>0</v>
      </c>
      <c r="BY156" s="54">
        <f t="shared" ref="BY156:BY161" si="425">SUM(BX156*E156*F156*H156*J156*$BY$8)</f>
        <v>0</v>
      </c>
      <c r="BZ156" s="53">
        <v>0</v>
      </c>
      <c r="CA156" s="54">
        <f t="shared" ref="CA156:CA161" si="426">SUM(BZ156*E156*F156*H156*J156*$CA$8)</f>
        <v>0</v>
      </c>
      <c r="CB156" s="53">
        <v>0</v>
      </c>
      <c r="CC156" s="54">
        <f t="shared" ref="CC156:CC161" si="427">SUM(CB156*E156*F156*H156*J156*$CC$8)</f>
        <v>0</v>
      </c>
      <c r="CD156" s="53">
        <v>0</v>
      </c>
      <c r="CE156" s="54">
        <f t="shared" ref="CE156:CE161" si="428">SUM(CD156*E156*F156*H156*J156*$CE$8)</f>
        <v>0</v>
      </c>
      <c r="CF156" s="53">
        <v>0</v>
      </c>
      <c r="CG156" s="54">
        <f t="shared" ref="CG156:CG161" si="429">CF156*E156*F156*H156*J156*$CG$8</f>
        <v>0</v>
      </c>
      <c r="CH156" s="53"/>
      <c r="CI156" s="54">
        <f t="shared" ref="CI156:CI161" si="430">SUM(CH156*E156*F156*H156*J156*$CI$8)</f>
        <v>0</v>
      </c>
      <c r="CJ156" s="53">
        <v>0</v>
      </c>
      <c r="CK156" s="54">
        <f t="shared" ref="CK156:CK161" si="431">SUM(CJ156*E156*F156*H156*K156*$CK$8)</f>
        <v>0</v>
      </c>
      <c r="CL156" s="53">
        <v>0</v>
      </c>
      <c r="CM156" s="54">
        <f t="shared" ref="CM156:CM161" si="432">SUM(CL156*E156*F156*H156*K156*$CM$8)</f>
        <v>0</v>
      </c>
      <c r="CN156" s="53">
        <v>0</v>
      </c>
      <c r="CO156" s="54">
        <f t="shared" ref="CO156:CO161" si="433">SUM(CN156*E156*F156*H156*K156*$CO$8)</f>
        <v>0</v>
      </c>
      <c r="CP156" s="53">
        <v>0</v>
      </c>
      <c r="CQ156" s="54">
        <f t="shared" ref="CQ156:CQ161" si="434">SUM(CP156*E156*F156*H156*K156*$CQ$8)</f>
        <v>0</v>
      </c>
      <c r="CR156" s="53">
        <v>0</v>
      </c>
      <c r="CS156" s="54">
        <f t="shared" ref="CS156:CS161" si="435">SUM(CR156*E156*F156*H156*K156*$CS$8)</f>
        <v>0</v>
      </c>
      <c r="CT156" s="53"/>
      <c r="CU156" s="54">
        <f t="shared" ref="CU156:CU161" si="436">SUM(CT156*E156*F156*H156*K156*$CU$8)</f>
        <v>0</v>
      </c>
      <c r="CV156" s="53"/>
      <c r="CW156" s="54">
        <f t="shared" ref="CW156:CW161" si="437">SUM(CV156*E156*F156*H156*K156*$CW$8)</f>
        <v>0</v>
      </c>
      <c r="CX156" s="53"/>
      <c r="CY156" s="54">
        <f t="shared" ref="CY156:CY161" si="438">SUM(CX156*E156*F156*H156*K156*$CY$8)</f>
        <v>0</v>
      </c>
      <c r="CZ156" s="53">
        <v>0</v>
      </c>
      <c r="DA156" s="54">
        <f t="shared" ref="DA156:DA161" si="439">SUM(CZ156*E156*F156*H156*K156*$DA$8)</f>
        <v>0</v>
      </c>
      <c r="DB156" s="53">
        <v>0</v>
      </c>
      <c r="DC156" s="54">
        <f t="shared" ref="DC156:DC161" si="440">SUM(DB156*E156*F156*H156*K156*$DC$8)</f>
        <v>0</v>
      </c>
      <c r="DD156" s="53"/>
      <c r="DE156" s="54">
        <f t="shared" ref="DE156:DE161" si="441">SUM(DD156*E156*F156*H156*K156*$DE$8)</f>
        <v>0</v>
      </c>
      <c r="DF156" s="53">
        <v>0</v>
      </c>
      <c r="DG156" s="54">
        <f t="shared" ref="DG156:DG161" si="442">SUM(DF156*E156*F156*H156*K156*$DG$8)</f>
        <v>0</v>
      </c>
      <c r="DH156" s="53">
        <v>0</v>
      </c>
      <c r="DI156" s="54">
        <f t="shared" ref="DI156:DI161" si="443">SUM(DH156*E156*F156*H156*K156*$DI$8)</f>
        <v>0</v>
      </c>
      <c r="DJ156" s="53">
        <v>0</v>
      </c>
      <c r="DK156" s="54">
        <f t="shared" ref="DK156:DK161" si="444">SUM(DJ156*E156*F156*H156*K156*$DK$8)</f>
        <v>0</v>
      </c>
      <c r="DL156" s="53"/>
      <c r="DM156" s="54">
        <f t="shared" ref="DM156:DM161" si="445">SUM(DL156*E156*F156*H156*K156*$DM$8)</f>
        <v>0</v>
      </c>
      <c r="DN156" s="53"/>
      <c r="DO156" s="54">
        <f t="shared" ref="DO156:DO161" si="446">DN156*E156*F156*H156*K156*$DO$8</f>
        <v>0</v>
      </c>
      <c r="DP156" s="53"/>
      <c r="DQ156" s="54">
        <f t="shared" ref="DQ156:DQ161" si="447">SUM(DP156*E156*F156*H156*K156*$DQ$8)</f>
        <v>0</v>
      </c>
      <c r="DR156" s="53">
        <v>0</v>
      </c>
      <c r="DS156" s="54">
        <f t="shared" ref="DS156:DS161" si="448">SUM(DR156*E156*F156*H156*K156*$DS$8)</f>
        <v>0</v>
      </c>
      <c r="DT156" s="53">
        <v>0</v>
      </c>
      <c r="DU156" s="54">
        <f t="shared" ref="DU156:DU161" si="449">SUM(DT156*E156*F156*H156*L156*$DU$8)</f>
        <v>0</v>
      </c>
      <c r="DV156" s="57"/>
      <c r="DW156" s="54">
        <f t="shared" ref="DW156:DW161" si="450">SUM(DV156*E156*F156*H156*M156*$DW$8)</f>
        <v>0</v>
      </c>
      <c r="DX156" s="53"/>
      <c r="DY156" s="54">
        <f t="shared" ref="DY156:DY161" si="451">SUM(DX156*E156*F156*H156*J156*$DY$8)</f>
        <v>0</v>
      </c>
      <c r="DZ156" s="53"/>
      <c r="EA156" s="59">
        <f t="shared" ref="EA156:EA161" si="452">SUM(DZ156*E156*F156*H156*J156*$EA$8)</f>
        <v>0</v>
      </c>
      <c r="EB156" s="53"/>
      <c r="EC156" s="54">
        <f t="shared" ref="EC156:EC161" si="453">SUM(EB156*E156*F156*H156*J156*$EC$8)</f>
        <v>0</v>
      </c>
      <c r="ED156" s="53"/>
      <c r="EE156" s="54">
        <f t="shared" ref="EE156:EE161" si="454">SUM(ED156*E156*F156*H156*J156*$EE$8)</f>
        <v>0</v>
      </c>
      <c r="EF156" s="53"/>
      <c r="EG156" s="54">
        <f t="shared" ref="EG156:EG161" si="455">EF156*E156*F156*H156*J156*$EG$8</f>
        <v>0</v>
      </c>
      <c r="EH156" s="53"/>
      <c r="EI156" s="54">
        <f t="shared" ref="EI156:EI161" si="456">EH156*E156*F156*H156*J156*$EI$8</f>
        <v>0</v>
      </c>
      <c r="EJ156" s="53"/>
      <c r="EK156" s="54"/>
      <c r="EL156" s="60">
        <f t="shared" ref="EL156:EM161" si="457">SUM(N156,X156,P156,R156,Z156,T156,V156,AB156,AD156,AF156,AH156,AJ156,AP156,AR156,AT156,AN156,CJ156,CP156,CT156,BX156,BZ156,CZ156,DB156,DD156,DF156,DH156,DJ156,DL156,AV156,AL156,AX156,AZ156,BB156,BD156,BF156,BH156,BJ156,BL156,BN156,BP156,BR156,EB156,ED156,DX156,DZ156,BT156,BV156,CR156,CL156,CN156,CV156,CX156,CB156,CD156,CF156,CH156,DN156,DP156,DR156,DT156,DV156,EF156,EH156,EJ156)</f>
        <v>2</v>
      </c>
      <c r="EM156" s="60">
        <f t="shared" si="457"/>
        <v>33691.839999999997</v>
      </c>
      <c r="EN156" s="1">
        <f t="shared" ref="EN156:EN161" si="458">EL156*H156</f>
        <v>2</v>
      </c>
    </row>
    <row r="157" spans="1:265" ht="30" x14ac:dyDescent="0.25">
      <c r="A157" s="44"/>
      <c r="B157" s="44">
        <v>112</v>
      </c>
      <c r="C157" s="46" t="s">
        <v>422</v>
      </c>
      <c r="D157" s="47" t="s">
        <v>423</v>
      </c>
      <c r="E157" s="48">
        <v>13520</v>
      </c>
      <c r="F157" s="49">
        <v>0.75</v>
      </c>
      <c r="G157" s="49"/>
      <c r="H157" s="50">
        <v>1</v>
      </c>
      <c r="I157" s="51"/>
      <c r="J157" s="48">
        <v>1.4</v>
      </c>
      <c r="K157" s="48">
        <v>1.68</v>
      </c>
      <c r="L157" s="48">
        <v>2.23</v>
      </c>
      <c r="M157" s="52">
        <v>2.57</v>
      </c>
      <c r="N157" s="53"/>
      <c r="O157" s="54">
        <f t="shared" si="394"/>
        <v>0</v>
      </c>
      <c r="P157" s="55">
        <v>97</v>
      </c>
      <c r="Q157" s="54">
        <f t="shared" si="395"/>
        <v>1377012</v>
      </c>
      <c r="R157" s="53">
        <v>278</v>
      </c>
      <c r="S157" s="54">
        <f t="shared" si="396"/>
        <v>3946487.9999999995</v>
      </c>
      <c r="T157" s="53"/>
      <c r="U157" s="54">
        <f t="shared" si="397"/>
        <v>0</v>
      </c>
      <c r="V157" s="53"/>
      <c r="W157" s="53">
        <f t="shared" si="398"/>
        <v>0</v>
      </c>
      <c r="X157" s="53"/>
      <c r="Y157" s="54">
        <f t="shared" si="399"/>
        <v>0</v>
      </c>
      <c r="Z157" s="53">
        <v>45</v>
      </c>
      <c r="AA157" s="54">
        <f t="shared" si="400"/>
        <v>638820</v>
      </c>
      <c r="AB157" s="53"/>
      <c r="AC157" s="54">
        <f t="shared" si="401"/>
        <v>0</v>
      </c>
      <c r="AD157" s="53">
        <v>423</v>
      </c>
      <c r="AE157" s="54">
        <f t="shared" si="402"/>
        <v>7205889.5999999996</v>
      </c>
      <c r="AF157" s="53"/>
      <c r="AG157" s="54">
        <f t="shared" si="403"/>
        <v>0</v>
      </c>
      <c r="AH157" s="53">
        <v>300</v>
      </c>
      <c r="AI157" s="54">
        <f t="shared" si="404"/>
        <v>4258800</v>
      </c>
      <c r="AJ157" s="53"/>
      <c r="AK157" s="53">
        <f t="shared" si="405"/>
        <v>0</v>
      </c>
      <c r="AL157" s="53"/>
      <c r="AM157" s="54">
        <f t="shared" si="406"/>
        <v>0</v>
      </c>
      <c r="AN157" s="55"/>
      <c r="AO157" s="54">
        <f t="shared" si="407"/>
        <v>0</v>
      </c>
      <c r="AP157" s="53"/>
      <c r="AQ157" s="54">
        <f t="shared" si="408"/>
        <v>0</v>
      </c>
      <c r="AR157" s="53"/>
      <c r="AS157" s="54">
        <f t="shared" si="409"/>
        <v>0</v>
      </c>
      <c r="AT157" s="53"/>
      <c r="AU157" s="54">
        <f t="shared" si="410"/>
        <v>0</v>
      </c>
      <c r="AV157" s="53">
        <v>640</v>
      </c>
      <c r="AW157" s="54">
        <f t="shared" si="411"/>
        <v>9085440</v>
      </c>
      <c r="AX157" s="53">
        <v>658</v>
      </c>
      <c r="AY157" s="54">
        <f t="shared" si="412"/>
        <v>9340968</v>
      </c>
      <c r="AZ157" s="53"/>
      <c r="BA157" s="54">
        <f t="shared" si="413"/>
        <v>0</v>
      </c>
      <c r="BB157" s="53"/>
      <c r="BC157" s="54">
        <f t="shared" si="414"/>
        <v>0</v>
      </c>
      <c r="BD157" s="53"/>
      <c r="BE157" s="54">
        <f t="shared" si="415"/>
        <v>0</v>
      </c>
      <c r="BF157" s="53"/>
      <c r="BG157" s="54">
        <f t="shared" si="416"/>
        <v>0</v>
      </c>
      <c r="BH157" s="53"/>
      <c r="BI157" s="54">
        <f t="shared" si="417"/>
        <v>0</v>
      </c>
      <c r="BJ157" s="53"/>
      <c r="BK157" s="54">
        <f t="shared" si="418"/>
        <v>0</v>
      </c>
      <c r="BL157" s="53">
        <v>20</v>
      </c>
      <c r="BM157" s="54">
        <f t="shared" si="419"/>
        <v>283920</v>
      </c>
      <c r="BN157" s="53"/>
      <c r="BO157" s="54">
        <f t="shared" si="420"/>
        <v>0</v>
      </c>
      <c r="BP157" s="53"/>
      <c r="BQ157" s="54">
        <f t="shared" si="421"/>
        <v>0</v>
      </c>
      <c r="BR157" s="53">
        <v>36</v>
      </c>
      <c r="BS157" s="54">
        <f t="shared" si="422"/>
        <v>511055.99999999994</v>
      </c>
      <c r="BT157" s="53"/>
      <c r="BU157" s="54">
        <f t="shared" si="423"/>
        <v>0</v>
      </c>
      <c r="BV157" s="53"/>
      <c r="BW157" s="54">
        <f t="shared" si="424"/>
        <v>0</v>
      </c>
      <c r="BX157" s="53"/>
      <c r="BY157" s="54">
        <f t="shared" si="425"/>
        <v>0</v>
      </c>
      <c r="BZ157" s="53"/>
      <c r="CA157" s="54">
        <f t="shared" si="426"/>
        <v>0</v>
      </c>
      <c r="CB157" s="53"/>
      <c r="CC157" s="54">
        <f t="shared" si="427"/>
        <v>0</v>
      </c>
      <c r="CD157" s="53"/>
      <c r="CE157" s="54">
        <f t="shared" si="428"/>
        <v>0</v>
      </c>
      <c r="CF157" s="53"/>
      <c r="CG157" s="54">
        <f t="shared" si="429"/>
        <v>0</v>
      </c>
      <c r="CH157" s="53">
        <v>240</v>
      </c>
      <c r="CI157" s="54">
        <f t="shared" si="430"/>
        <v>3407040</v>
      </c>
      <c r="CJ157" s="53"/>
      <c r="CK157" s="54">
        <f t="shared" si="431"/>
        <v>0</v>
      </c>
      <c r="CL157" s="53"/>
      <c r="CM157" s="54">
        <f t="shared" si="432"/>
        <v>0</v>
      </c>
      <c r="CN157" s="53"/>
      <c r="CO157" s="54">
        <f t="shared" si="433"/>
        <v>0</v>
      </c>
      <c r="CP157" s="53"/>
      <c r="CQ157" s="54">
        <f t="shared" si="434"/>
        <v>0</v>
      </c>
      <c r="CR157" s="53"/>
      <c r="CS157" s="54">
        <f t="shared" si="435"/>
        <v>0</v>
      </c>
      <c r="CT157" s="53"/>
      <c r="CU157" s="54">
        <f t="shared" si="436"/>
        <v>0</v>
      </c>
      <c r="CV157" s="53"/>
      <c r="CW157" s="54">
        <f t="shared" si="437"/>
        <v>0</v>
      </c>
      <c r="CX157" s="53"/>
      <c r="CY157" s="54">
        <f t="shared" si="438"/>
        <v>0</v>
      </c>
      <c r="CZ157" s="53"/>
      <c r="DA157" s="54">
        <f t="shared" si="439"/>
        <v>0</v>
      </c>
      <c r="DB157" s="53"/>
      <c r="DC157" s="54">
        <f t="shared" si="440"/>
        <v>0</v>
      </c>
      <c r="DD157" s="53">
        <v>22</v>
      </c>
      <c r="DE157" s="54">
        <f t="shared" si="441"/>
        <v>374774.39999999997</v>
      </c>
      <c r="DF157" s="53"/>
      <c r="DG157" s="54">
        <f t="shared" si="442"/>
        <v>0</v>
      </c>
      <c r="DH157" s="53"/>
      <c r="DI157" s="54">
        <f t="shared" si="443"/>
        <v>0</v>
      </c>
      <c r="DJ157" s="53"/>
      <c r="DK157" s="54">
        <f t="shared" si="444"/>
        <v>0</v>
      </c>
      <c r="DL157" s="53"/>
      <c r="DM157" s="54">
        <f t="shared" si="445"/>
        <v>0</v>
      </c>
      <c r="DN157" s="53"/>
      <c r="DO157" s="54">
        <f t="shared" si="446"/>
        <v>0</v>
      </c>
      <c r="DP157" s="53"/>
      <c r="DQ157" s="54">
        <f t="shared" si="447"/>
        <v>0</v>
      </c>
      <c r="DR157" s="53"/>
      <c r="DS157" s="54">
        <f t="shared" si="448"/>
        <v>0</v>
      </c>
      <c r="DT157" s="53"/>
      <c r="DU157" s="54">
        <f t="shared" si="449"/>
        <v>0</v>
      </c>
      <c r="DV157" s="57"/>
      <c r="DW157" s="54">
        <f t="shared" si="450"/>
        <v>0</v>
      </c>
      <c r="DX157" s="53"/>
      <c r="DY157" s="54">
        <f t="shared" si="451"/>
        <v>0</v>
      </c>
      <c r="DZ157" s="53"/>
      <c r="EA157" s="59">
        <f t="shared" si="452"/>
        <v>0</v>
      </c>
      <c r="EB157" s="53"/>
      <c r="EC157" s="54">
        <f t="shared" si="453"/>
        <v>0</v>
      </c>
      <c r="ED157" s="53"/>
      <c r="EE157" s="54">
        <f t="shared" si="454"/>
        <v>0</v>
      </c>
      <c r="EF157" s="53"/>
      <c r="EG157" s="54">
        <f t="shared" si="455"/>
        <v>0</v>
      </c>
      <c r="EH157" s="53"/>
      <c r="EI157" s="54">
        <f t="shared" si="456"/>
        <v>0</v>
      </c>
      <c r="EJ157" s="53"/>
      <c r="EK157" s="54"/>
      <c r="EL157" s="60">
        <f t="shared" si="457"/>
        <v>2759</v>
      </c>
      <c r="EM157" s="60">
        <f t="shared" si="457"/>
        <v>40430208</v>
      </c>
      <c r="EN157" s="1">
        <f t="shared" si="458"/>
        <v>2759</v>
      </c>
    </row>
    <row r="158" spans="1:265" ht="30" x14ac:dyDescent="0.25">
      <c r="A158" s="44"/>
      <c r="B158" s="44">
        <v>113</v>
      </c>
      <c r="C158" s="46" t="s">
        <v>424</v>
      </c>
      <c r="D158" s="47" t="s">
        <v>425</v>
      </c>
      <c r="E158" s="48">
        <v>13520</v>
      </c>
      <c r="F158" s="49">
        <v>1</v>
      </c>
      <c r="G158" s="49"/>
      <c r="H158" s="50">
        <v>1</v>
      </c>
      <c r="I158" s="51"/>
      <c r="J158" s="48">
        <v>1.4</v>
      </c>
      <c r="K158" s="48">
        <v>1.68</v>
      </c>
      <c r="L158" s="48">
        <v>2.23</v>
      </c>
      <c r="M158" s="52">
        <v>2.57</v>
      </c>
      <c r="N158" s="53"/>
      <c r="O158" s="54">
        <f t="shared" si="394"/>
        <v>0</v>
      </c>
      <c r="P158" s="55">
        <v>38</v>
      </c>
      <c r="Q158" s="54">
        <f t="shared" si="395"/>
        <v>719264</v>
      </c>
      <c r="R158" s="53">
        <v>35</v>
      </c>
      <c r="S158" s="54">
        <f t="shared" si="396"/>
        <v>662480</v>
      </c>
      <c r="T158" s="53"/>
      <c r="U158" s="54">
        <f t="shared" si="397"/>
        <v>0</v>
      </c>
      <c r="V158" s="53"/>
      <c r="W158" s="53">
        <f t="shared" si="398"/>
        <v>0</v>
      </c>
      <c r="X158" s="53"/>
      <c r="Y158" s="54">
        <f t="shared" si="399"/>
        <v>0</v>
      </c>
      <c r="Z158" s="53">
        <v>11</v>
      </c>
      <c r="AA158" s="54">
        <f t="shared" si="400"/>
        <v>208208</v>
      </c>
      <c r="AB158" s="53"/>
      <c r="AC158" s="54">
        <f t="shared" si="401"/>
        <v>0</v>
      </c>
      <c r="AD158" s="53">
        <v>23</v>
      </c>
      <c r="AE158" s="54">
        <f t="shared" si="402"/>
        <v>522412.79999999999</v>
      </c>
      <c r="AF158" s="53"/>
      <c r="AG158" s="54">
        <f t="shared" si="403"/>
        <v>0</v>
      </c>
      <c r="AH158" s="53">
        <v>285</v>
      </c>
      <c r="AI158" s="54">
        <f t="shared" si="404"/>
        <v>5394480</v>
      </c>
      <c r="AJ158" s="53"/>
      <c r="AK158" s="53">
        <f t="shared" si="405"/>
        <v>0</v>
      </c>
      <c r="AL158" s="53"/>
      <c r="AM158" s="54">
        <f t="shared" si="406"/>
        <v>0</v>
      </c>
      <c r="AN158" s="55"/>
      <c r="AO158" s="54">
        <f t="shared" si="407"/>
        <v>0</v>
      </c>
      <c r="AP158" s="53"/>
      <c r="AQ158" s="54">
        <f t="shared" si="408"/>
        <v>0</v>
      </c>
      <c r="AR158" s="53"/>
      <c r="AS158" s="54">
        <f t="shared" si="409"/>
        <v>0</v>
      </c>
      <c r="AT158" s="53"/>
      <c r="AU158" s="54">
        <f t="shared" si="410"/>
        <v>0</v>
      </c>
      <c r="AV158" s="53">
        <v>500</v>
      </c>
      <c r="AW158" s="54">
        <f t="shared" si="411"/>
        <v>9464000</v>
      </c>
      <c r="AX158" s="53">
        <v>85</v>
      </c>
      <c r="AY158" s="54">
        <f t="shared" si="412"/>
        <v>1608880</v>
      </c>
      <c r="AZ158" s="53"/>
      <c r="BA158" s="54">
        <f t="shared" si="413"/>
        <v>0</v>
      </c>
      <c r="BB158" s="53"/>
      <c r="BC158" s="54">
        <f t="shared" si="414"/>
        <v>0</v>
      </c>
      <c r="BD158" s="53"/>
      <c r="BE158" s="54">
        <f t="shared" si="415"/>
        <v>0</v>
      </c>
      <c r="BF158" s="53"/>
      <c r="BG158" s="54">
        <f t="shared" si="416"/>
        <v>0</v>
      </c>
      <c r="BH158" s="53"/>
      <c r="BI158" s="54">
        <f t="shared" si="417"/>
        <v>0</v>
      </c>
      <c r="BJ158" s="53"/>
      <c r="BK158" s="54">
        <f t="shared" si="418"/>
        <v>0</v>
      </c>
      <c r="BL158" s="53">
        <v>30</v>
      </c>
      <c r="BM158" s="54">
        <f t="shared" si="419"/>
        <v>567840</v>
      </c>
      <c r="BN158" s="53"/>
      <c r="BO158" s="54">
        <f t="shared" si="420"/>
        <v>0</v>
      </c>
      <c r="BP158" s="53"/>
      <c r="BQ158" s="54">
        <f t="shared" si="421"/>
        <v>0</v>
      </c>
      <c r="BR158" s="53">
        <v>10</v>
      </c>
      <c r="BS158" s="54">
        <f t="shared" si="422"/>
        <v>189280</v>
      </c>
      <c r="BT158" s="53"/>
      <c r="BU158" s="54">
        <f t="shared" si="423"/>
        <v>0</v>
      </c>
      <c r="BV158" s="53"/>
      <c r="BW158" s="54">
        <f t="shared" si="424"/>
        <v>0</v>
      </c>
      <c r="BX158" s="53"/>
      <c r="BY158" s="54">
        <f t="shared" si="425"/>
        <v>0</v>
      </c>
      <c r="BZ158" s="53"/>
      <c r="CA158" s="54">
        <f t="shared" si="426"/>
        <v>0</v>
      </c>
      <c r="CB158" s="53"/>
      <c r="CC158" s="54">
        <f t="shared" si="427"/>
        <v>0</v>
      </c>
      <c r="CD158" s="53"/>
      <c r="CE158" s="54">
        <f t="shared" si="428"/>
        <v>0</v>
      </c>
      <c r="CF158" s="53"/>
      <c r="CG158" s="54">
        <f t="shared" si="429"/>
        <v>0</v>
      </c>
      <c r="CH158" s="53">
        <v>220</v>
      </c>
      <c r="CI158" s="54">
        <f t="shared" si="430"/>
        <v>4164159.9999999995</v>
      </c>
      <c r="CJ158" s="53"/>
      <c r="CK158" s="54">
        <f t="shared" si="431"/>
        <v>0</v>
      </c>
      <c r="CL158" s="53"/>
      <c r="CM158" s="54">
        <f t="shared" si="432"/>
        <v>0</v>
      </c>
      <c r="CN158" s="53"/>
      <c r="CO158" s="54">
        <f t="shared" si="433"/>
        <v>0</v>
      </c>
      <c r="CP158" s="53"/>
      <c r="CQ158" s="54">
        <f t="shared" si="434"/>
        <v>0</v>
      </c>
      <c r="CR158" s="53"/>
      <c r="CS158" s="54">
        <f t="shared" si="435"/>
        <v>0</v>
      </c>
      <c r="CT158" s="53"/>
      <c r="CU158" s="54">
        <f t="shared" si="436"/>
        <v>0</v>
      </c>
      <c r="CV158" s="53"/>
      <c r="CW158" s="54">
        <f t="shared" si="437"/>
        <v>0</v>
      </c>
      <c r="CX158" s="53"/>
      <c r="CY158" s="54">
        <f t="shared" si="438"/>
        <v>0</v>
      </c>
      <c r="CZ158" s="53"/>
      <c r="DA158" s="54">
        <f t="shared" si="439"/>
        <v>0</v>
      </c>
      <c r="DB158" s="53"/>
      <c r="DC158" s="54">
        <f t="shared" si="440"/>
        <v>0</v>
      </c>
      <c r="DD158" s="53">
        <v>2</v>
      </c>
      <c r="DE158" s="54">
        <f t="shared" si="441"/>
        <v>45427.199999999997</v>
      </c>
      <c r="DF158" s="53"/>
      <c r="DG158" s="54">
        <f t="shared" si="442"/>
        <v>0</v>
      </c>
      <c r="DH158" s="53"/>
      <c r="DI158" s="54">
        <f t="shared" si="443"/>
        <v>0</v>
      </c>
      <c r="DJ158" s="53"/>
      <c r="DK158" s="54">
        <f t="shared" si="444"/>
        <v>0</v>
      </c>
      <c r="DL158" s="53"/>
      <c r="DM158" s="54">
        <f t="shared" si="445"/>
        <v>0</v>
      </c>
      <c r="DN158" s="53"/>
      <c r="DO158" s="54">
        <f t="shared" si="446"/>
        <v>0</v>
      </c>
      <c r="DP158" s="53"/>
      <c r="DQ158" s="54">
        <f t="shared" si="447"/>
        <v>0</v>
      </c>
      <c r="DR158" s="53"/>
      <c r="DS158" s="54">
        <f t="shared" si="448"/>
        <v>0</v>
      </c>
      <c r="DT158" s="53"/>
      <c r="DU158" s="54">
        <f t="shared" si="449"/>
        <v>0</v>
      </c>
      <c r="DV158" s="57"/>
      <c r="DW158" s="54">
        <f t="shared" si="450"/>
        <v>0</v>
      </c>
      <c r="DX158" s="53"/>
      <c r="DY158" s="54">
        <f t="shared" si="451"/>
        <v>0</v>
      </c>
      <c r="DZ158" s="53"/>
      <c r="EA158" s="59">
        <f t="shared" si="452"/>
        <v>0</v>
      </c>
      <c r="EB158" s="53"/>
      <c r="EC158" s="54">
        <f t="shared" si="453"/>
        <v>0</v>
      </c>
      <c r="ED158" s="53"/>
      <c r="EE158" s="54">
        <f t="shared" si="454"/>
        <v>0</v>
      </c>
      <c r="EF158" s="53"/>
      <c r="EG158" s="54">
        <f t="shared" si="455"/>
        <v>0</v>
      </c>
      <c r="EH158" s="53"/>
      <c r="EI158" s="54">
        <f t="shared" si="456"/>
        <v>0</v>
      </c>
      <c r="EJ158" s="53"/>
      <c r="EK158" s="54"/>
      <c r="EL158" s="60">
        <f t="shared" si="457"/>
        <v>1239</v>
      </c>
      <c r="EM158" s="60">
        <f t="shared" si="457"/>
        <v>23546432</v>
      </c>
      <c r="EN158" s="1">
        <f t="shared" si="458"/>
        <v>1239</v>
      </c>
    </row>
    <row r="159" spans="1:265" s="89" customFormat="1" ht="30" x14ac:dyDescent="0.25">
      <c r="A159" s="44"/>
      <c r="B159" s="44">
        <v>114</v>
      </c>
      <c r="C159" s="46" t="s">
        <v>426</v>
      </c>
      <c r="D159" s="47" t="s">
        <v>427</v>
      </c>
      <c r="E159" s="48">
        <v>13520</v>
      </c>
      <c r="F159" s="49">
        <v>4.34</v>
      </c>
      <c r="G159" s="49"/>
      <c r="H159" s="50">
        <v>1</v>
      </c>
      <c r="I159" s="51"/>
      <c r="J159" s="48">
        <v>1.4</v>
      </c>
      <c r="K159" s="48">
        <v>1.68</v>
      </c>
      <c r="L159" s="48">
        <v>2.23</v>
      </c>
      <c r="M159" s="52">
        <v>2.57</v>
      </c>
      <c r="N159" s="53"/>
      <c r="O159" s="54">
        <f t="shared" si="394"/>
        <v>0</v>
      </c>
      <c r="P159" s="55"/>
      <c r="Q159" s="54">
        <f t="shared" si="395"/>
        <v>0</v>
      </c>
      <c r="R159" s="53"/>
      <c r="S159" s="54">
        <f t="shared" si="396"/>
        <v>0</v>
      </c>
      <c r="T159" s="53"/>
      <c r="U159" s="54">
        <f t="shared" si="397"/>
        <v>0</v>
      </c>
      <c r="V159" s="53"/>
      <c r="W159" s="53">
        <f t="shared" si="398"/>
        <v>0</v>
      </c>
      <c r="X159" s="53"/>
      <c r="Y159" s="54">
        <f t="shared" si="399"/>
        <v>0</v>
      </c>
      <c r="Z159" s="53"/>
      <c r="AA159" s="54">
        <f t="shared" si="400"/>
        <v>0</v>
      </c>
      <c r="AB159" s="53"/>
      <c r="AC159" s="54">
        <f t="shared" si="401"/>
        <v>0</v>
      </c>
      <c r="AD159" s="53"/>
      <c r="AE159" s="54">
        <f t="shared" si="402"/>
        <v>0</v>
      </c>
      <c r="AF159" s="53"/>
      <c r="AG159" s="54">
        <f t="shared" si="403"/>
        <v>0</v>
      </c>
      <c r="AH159" s="53"/>
      <c r="AI159" s="54">
        <f t="shared" si="404"/>
        <v>0</v>
      </c>
      <c r="AJ159" s="53"/>
      <c r="AK159" s="53">
        <f t="shared" si="405"/>
        <v>0</v>
      </c>
      <c r="AL159" s="53"/>
      <c r="AM159" s="54">
        <f t="shared" si="406"/>
        <v>0</v>
      </c>
      <c r="AN159" s="90"/>
      <c r="AO159" s="54">
        <f t="shared" si="407"/>
        <v>0</v>
      </c>
      <c r="AP159" s="53"/>
      <c r="AQ159" s="54">
        <f t="shared" si="408"/>
        <v>0</v>
      </c>
      <c r="AR159" s="53"/>
      <c r="AS159" s="54">
        <f t="shared" si="409"/>
        <v>0</v>
      </c>
      <c r="AT159" s="53"/>
      <c r="AU159" s="54">
        <f t="shared" si="410"/>
        <v>0</v>
      </c>
      <c r="AV159" s="53"/>
      <c r="AW159" s="54">
        <f t="shared" si="411"/>
        <v>0</v>
      </c>
      <c r="AX159" s="53"/>
      <c r="AY159" s="54">
        <f t="shared" si="412"/>
        <v>0</v>
      </c>
      <c r="AZ159" s="53"/>
      <c r="BA159" s="54">
        <f t="shared" si="413"/>
        <v>0</v>
      </c>
      <c r="BB159" s="53"/>
      <c r="BC159" s="54">
        <f t="shared" si="414"/>
        <v>0</v>
      </c>
      <c r="BD159" s="53"/>
      <c r="BE159" s="54">
        <f t="shared" si="415"/>
        <v>0</v>
      </c>
      <c r="BF159" s="53"/>
      <c r="BG159" s="54">
        <f t="shared" si="416"/>
        <v>0</v>
      </c>
      <c r="BH159" s="53"/>
      <c r="BI159" s="54">
        <f t="shared" si="417"/>
        <v>0</v>
      </c>
      <c r="BJ159" s="53"/>
      <c r="BK159" s="54">
        <f t="shared" si="418"/>
        <v>0</v>
      </c>
      <c r="BL159" s="53"/>
      <c r="BM159" s="54">
        <f t="shared" si="419"/>
        <v>0</v>
      </c>
      <c r="BN159" s="53"/>
      <c r="BO159" s="54">
        <f t="shared" si="420"/>
        <v>0</v>
      </c>
      <c r="BP159" s="53"/>
      <c r="BQ159" s="54">
        <f t="shared" si="421"/>
        <v>0</v>
      </c>
      <c r="BR159" s="53"/>
      <c r="BS159" s="54">
        <f t="shared" si="422"/>
        <v>0</v>
      </c>
      <c r="BT159" s="53"/>
      <c r="BU159" s="54">
        <f t="shared" si="423"/>
        <v>0</v>
      </c>
      <c r="BV159" s="53"/>
      <c r="BW159" s="54">
        <f t="shared" si="424"/>
        <v>0</v>
      </c>
      <c r="BX159" s="53"/>
      <c r="BY159" s="54">
        <f t="shared" si="425"/>
        <v>0</v>
      </c>
      <c r="BZ159" s="53"/>
      <c r="CA159" s="54">
        <f t="shared" si="426"/>
        <v>0</v>
      </c>
      <c r="CB159" s="53"/>
      <c r="CC159" s="54">
        <f t="shared" si="427"/>
        <v>0</v>
      </c>
      <c r="CD159" s="53"/>
      <c r="CE159" s="54">
        <f t="shared" si="428"/>
        <v>0</v>
      </c>
      <c r="CF159" s="53"/>
      <c r="CG159" s="54">
        <f t="shared" si="429"/>
        <v>0</v>
      </c>
      <c r="CH159" s="53"/>
      <c r="CI159" s="54">
        <f t="shared" si="430"/>
        <v>0</v>
      </c>
      <c r="CJ159" s="53"/>
      <c r="CK159" s="54">
        <f t="shared" si="431"/>
        <v>0</v>
      </c>
      <c r="CL159" s="53"/>
      <c r="CM159" s="54">
        <f t="shared" si="432"/>
        <v>0</v>
      </c>
      <c r="CN159" s="53"/>
      <c r="CO159" s="54">
        <f t="shared" si="433"/>
        <v>0</v>
      </c>
      <c r="CP159" s="53"/>
      <c r="CQ159" s="54">
        <f t="shared" si="434"/>
        <v>0</v>
      </c>
      <c r="CR159" s="53"/>
      <c r="CS159" s="54">
        <f t="shared" si="435"/>
        <v>0</v>
      </c>
      <c r="CT159" s="53"/>
      <c r="CU159" s="54">
        <f t="shared" si="436"/>
        <v>0</v>
      </c>
      <c r="CV159" s="53"/>
      <c r="CW159" s="54">
        <f t="shared" si="437"/>
        <v>0</v>
      </c>
      <c r="CX159" s="53"/>
      <c r="CY159" s="54">
        <f t="shared" si="438"/>
        <v>0</v>
      </c>
      <c r="CZ159" s="53"/>
      <c r="DA159" s="54">
        <f t="shared" si="439"/>
        <v>0</v>
      </c>
      <c r="DB159" s="53"/>
      <c r="DC159" s="54">
        <f t="shared" si="440"/>
        <v>0</v>
      </c>
      <c r="DD159" s="53"/>
      <c r="DE159" s="54">
        <f t="shared" si="441"/>
        <v>0</v>
      </c>
      <c r="DF159" s="53"/>
      <c r="DG159" s="54">
        <f t="shared" si="442"/>
        <v>0</v>
      </c>
      <c r="DH159" s="53"/>
      <c r="DI159" s="54">
        <f t="shared" si="443"/>
        <v>0</v>
      </c>
      <c r="DJ159" s="53"/>
      <c r="DK159" s="54">
        <f t="shared" si="444"/>
        <v>0</v>
      </c>
      <c r="DL159" s="53"/>
      <c r="DM159" s="54">
        <f t="shared" si="445"/>
        <v>0</v>
      </c>
      <c r="DN159" s="53"/>
      <c r="DO159" s="54">
        <f t="shared" si="446"/>
        <v>0</v>
      </c>
      <c r="DP159" s="53"/>
      <c r="DQ159" s="54">
        <f t="shared" si="447"/>
        <v>0</v>
      </c>
      <c r="DR159" s="53"/>
      <c r="DS159" s="54">
        <f t="shared" si="448"/>
        <v>0</v>
      </c>
      <c r="DT159" s="53"/>
      <c r="DU159" s="54">
        <f t="shared" si="449"/>
        <v>0</v>
      </c>
      <c r="DV159" s="57"/>
      <c r="DW159" s="54">
        <f t="shared" si="450"/>
        <v>0</v>
      </c>
      <c r="DX159" s="90"/>
      <c r="DY159" s="54">
        <f t="shared" si="451"/>
        <v>0</v>
      </c>
      <c r="DZ159" s="53"/>
      <c r="EA159" s="59">
        <f t="shared" si="452"/>
        <v>0</v>
      </c>
      <c r="EB159" s="53"/>
      <c r="EC159" s="54">
        <f t="shared" si="453"/>
        <v>0</v>
      </c>
      <c r="ED159" s="53"/>
      <c r="EE159" s="54">
        <f t="shared" si="454"/>
        <v>0</v>
      </c>
      <c r="EF159" s="53"/>
      <c r="EG159" s="54">
        <f t="shared" si="455"/>
        <v>0</v>
      </c>
      <c r="EH159" s="53"/>
      <c r="EI159" s="54">
        <f t="shared" si="456"/>
        <v>0</v>
      </c>
      <c r="EJ159" s="53"/>
      <c r="EK159" s="54"/>
      <c r="EL159" s="60">
        <f t="shared" si="457"/>
        <v>0</v>
      </c>
      <c r="EM159" s="60">
        <f t="shared" si="457"/>
        <v>0</v>
      </c>
      <c r="EN159" s="1">
        <f t="shared" si="458"/>
        <v>0</v>
      </c>
      <c r="EQ159" s="200"/>
      <c r="ER159" s="200"/>
      <c r="ES159" s="200"/>
      <c r="ET159" s="200"/>
      <c r="EU159" s="200"/>
      <c r="EV159" s="200"/>
      <c r="EW159" s="200"/>
      <c r="EX159" s="200"/>
      <c r="EY159" s="200"/>
      <c r="EZ159" s="200"/>
      <c r="FA159" s="200"/>
      <c r="FB159" s="200"/>
      <c r="FC159" s="200"/>
      <c r="FD159" s="200"/>
      <c r="FE159" s="200"/>
      <c r="FF159" s="200"/>
      <c r="FG159" s="200"/>
      <c r="FH159" s="200"/>
      <c r="FI159" s="200"/>
      <c r="FJ159" s="200"/>
      <c r="FK159" s="200"/>
      <c r="FL159" s="200"/>
      <c r="FM159" s="200"/>
      <c r="FN159" s="200"/>
      <c r="FO159" s="200"/>
      <c r="FP159" s="200"/>
      <c r="FQ159" s="200"/>
      <c r="FR159" s="200"/>
      <c r="FS159" s="200"/>
      <c r="FT159" s="200"/>
      <c r="FU159" s="200"/>
      <c r="FV159" s="200"/>
      <c r="FW159" s="200"/>
      <c r="FX159" s="200"/>
      <c r="FY159" s="200"/>
      <c r="FZ159" s="200"/>
      <c r="GA159" s="200"/>
      <c r="GB159" s="200"/>
      <c r="GC159" s="200"/>
      <c r="GD159" s="200"/>
      <c r="GE159" s="200"/>
      <c r="GF159" s="200"/>
      <c r="GG159" s="200"/>
      <c r="GH159" s="200"/>
      <c r="GI159" s="200"/>
      <c r="GJ159" s="200"/>
      <c r="GK159" s="200"/>
      <c r="GL159" s="200"/>
      <c r="GM159" s="200"/>
      <c r="GN159" s="200"/>
      <c r="GO159" s="200"/>
      <c r="GP159" s="200"/>
      <c r="GQ159" s="200"/>
      <c r="GR159" s="200"/>
      <c r="GS159" s="200"/>
      <c r="GT159" s="200"/>
      <c r="GU159" s="200"/>
      <c r="GV159" s="200"/>
      <c r="GW159" s="200"/>
      <c r="GX159" s="200"/>
      <c r="GY159" s="200"/>
      <c r="GZ159" s="200"/>
      <c r="HA159" s="200"/>
      <c r="HB159" s="200"/>
      <c r="HC159" s="200"/>
      <c r="HD159" s="200"/>
      <c r="HE159" s="200"/>
      <c r="HF159" s="200"/>
      <c r="HG159" s="200"/>
      <c r="HH159" s="200"/>
      <c r="HI159" s="200"/>
      <c r="HJ159" s="200"/>
      <c r="HK159" s="200"/>
      <c r="HL159" s="200"/>
      <c r="HM159" s="200"/>
      <c r="HN159" s="200"/>
      <c r="HO159" s="200"/>
      <c r="HP159" s="200"/>
      <c r="HQ159" s="200"/>
      <c r="HR159" s="200"/>
      <c r="HS159" s="200"/>
      <c r="HT159" s="200"/>
      <c r="HU159" s="200"/>
      <c r="HV159" s="200"/>
      <c r="HW159" s="200"/>
      <c r="HX159" s="200"/>
      <c r="HY159" s="200"/>
      <c r="HZ159" s="200"/>
      <c r="IA159" s="200"/>
      <c r="IB159" s="200"/>
      <c r="IC159" s="200"/>
      <c r="ID159" s="200"/>
      <c r="IE159" s="200"/>
      <c r="IF159" s="200"/>
      <c r="IG159" s="200"/>
      <c r="IH159" s="200"/>
      <c r="II159" s="200"/>
      <c r="IJ159" s="200"/>
      <c r="IK159" s="200"/>
      <c r="IL159" s="200"/>
      <c r="IM159" s="200"/>
      <c r="IN159" s="200"/>
      <c r="IO159" s="200"/>
      <c r="IP159" s="200"/>
      <c r="IQ159" s="200"/>
      <c r="IR159" s="200"/>
      <c r="IS159" s="200"/>
      <c r="IT159" s="200"/>
      <c r="IU159" s="200"/>
      <c r="IV159" s="200"/>
      <c r="IW159" s="200"/>
      <c r="IX159" s="200"/>
      <c r="IY159" s="200"/>
      <c r="IZ159" s="200"/>
      <c r="JA159" s="200"/>
      <c r="JB159" s="200"/>
      <c r="JC159" s="200"/>
      <c r="JD159" s="200"/>
      <c r="JE159" s="200"/>
    </row>
    <row r="160" spans="1:265" ht="30" x14ac:dyDescent="0.25">
      <c r="A160" s="44"/>
      <c r="B160" s="44">
        <v>115</v>
      </c>
      <c r="C160" s="46" t="s">
        <v>428</v>
      </c>
      <c r="D160" s="67" t="s">
        <v>429</v>
      </c>
      <c r="E160" s="48">
        <v>13520</v>
      </c>
      <c r="F160" s="49">
        <v>1.29</v>
      </c>
      <c r="G160" s="49"/>
      <c r="H160" s="50">
        <v>1</v>
      </c>
      <c r="I160" s="51"/>
      <c r="J160" s="48">
        <v>1.4</v>
      </c>
      <c r="K160" s="48">
        <v>1.68</v>
      </c>
      <c r="L160" s="48">
        <v>2.23</v>
      </c>
      <c r="M160" s="52">
        <v>2.57</v>
      </c>
      <c r="N160" s="53"/>
      <c r="O160" s="54">
        <f t="shared" si="394"/>
        <v>0</v>
      </c>
      <c r="P160" s="55"/>
      <c r="Q160" s="54">
        <f t="shared" si="395"/>
        <v>0</v>
      </c>
      <c r="R160" s="53">
        <v>55</v>
      </c>
      <c r="S160" s="54">
        <f t="shared" si="396"/>
        <v>1342941.5999999999</v>
      </c>
      <c r="T160" s="53"/>
      <c r="U160" s="54">
        <f t="shared" si="397"/>
        <v>0</v>
      </c>
      <c r="V160" s="53"/>
      <c r="W160" s="53">
        <f t="shared" si="398"/>
        <v>0</v>
      </c>
      <c r="X160" s="53"/>
      <c r="Y160" s="54">
        <f t="shared" si="399"/>
        <v>0</v>
      </c>
      <c r="Z160" s="53"/>
      <c r="AA160" s="54">
        <f t="shared" si="400"/>
        <v>0</v>
      </c>
      <c r="AB160" s="53"/>
      <c r="AC160" s="54">
        <f t="shared" si="401"/>
        <v>0</v>
      </c>
      <c r="AD160" s="53">
        <v>3</v>
      </c>
      <c r="AE160" s="54">
        <f t="shared" si="402"/>
        <v>87901.631999999998</v>
      </c>
      <c r="AF160" s="53"/>
      <c r="AG160" s="54">
        <f t="shared" si="403"/>
        <v>0</v>
      </c>
      <c r="AH160" s="53"/>
      <c r="AI160" s="54">
        <f t="shared" si="404"/>
        <v>0</v>
      </c>
      <c r="AJ160" s="53"/>
      <c r="AK160" s="53">
        <f t="shared" si="405"/>
        <v>0</v>
      </c>
      <c r="AL160" s="53"/>
      <c r="AM160" s="54">
        <f t="shared" si="406"/>
        <v>0</v>
      </c>
      <c r="AN160" s="53"/>
      <c r="AO160" s="54">
        <f t="shared" si="407"/>
        <v>0</v>
      </c>
      <c r="AP160" s="53"/>
      <c r="AQ160" s="54">
        <f t="shared" si="408"/>
        <v>0</v>
      </c>
      <c r="AR160" s="53"/>
      <c r="AS160" s="54">
        <f t="shared" si="409"/>
        <v>0</v>
      </c>
      <c r="AT160" s="53"/>
      <c r="AU160" s="54">
        <f t="shared" si="410"/>
        <v>0</v>
      </c>
      <c r="AV160" s="53"/>
      <c r="AW160" s="54">
        <f t="shared" si="411"/>
        <v>0</v>
      </c>
      <c r="AX160" s="53"/>
      <c r="AY160" s="54">
        <f t="shared" si="412"/>
        <v>0</v>
      </c>
      <c r="AZ160" s="53"/>
      <c r="BA160" s="54">
        <f t="shared" si="413"/>
        <v>0</v>
      </c>
      <c r="BB160" s="53"/>
      <c r="BC160" s="54">
        <f t="shared" si="414"/>
        <v>0</v>
      </c>
      <c r="BD160" s="53"/>
      <c r="BE160" s="54">
        <f t="shared" si="415"/>
        <v>0</v>
      </c>
      <c r="BF160" s="53"/>
      <c r="BG160" s="54">
        <f t="shared" si="416"/>
        <v>0</v>
      </c>
      <c r="BH160" s="53"/>
      <c r="BI160" s="54">
        <f t="shared" si="417"/>
        <v>0</v>
      </c>
      <c r="BJ160" s="53"/>
      <c r="BK160" s="54">
        <f t="shared" si="418"/>
        <v>0</v>
      </c>
      <c r="BL160" s="53"/>
      <c r="BM160" s="54">
        <f t="shared" si="419"/>
        <v>0</v>
      </c>
      <c r="BN160" s="53"/>
      <c r="BO160" s="54">
        <f t="shared" si="420"/>
        <v>0</v>
      </c>
      <c r="BP160" s="53"/>
      <c r="BQ160" s="54">
        <f t="shared" si="421"/>
        <v>0</v>
      </c>
      <c r="BR160" s="53"/>
      <c r="BS160" s="54">
        <f t="shared" si="422"/>
        <v>0</v>
      </c>
      <c r="BT160" s="53"/>
      <c r="BU160" s="54">
        <f t="shared" si="423"/>
        <v>0</v>
      </c>
      <c r="BV160" s="53"/>
      <c r="BW160" s="54">
        <f t="shared" si="424"/>
        <v>0</v>
      </c>
      <c r="BX160" s="53"/>
      <c r="BY160" s="54">
        <f t="shared" si="425"/>
        <v>0</v>
      </c>
      <c r="BZ160" s="53"/>
      <c r="CA160" s="54">
        <f t="shared" si="426"/>
        <v>0</v>
      </c>
      <c r="CB160" s="53"/>
      <c r="CC160" s="54">
        <f t="shared" si="427"/>
        <v>0</v>
      </c>
      <c r="CD160" s="53"/>
      <c r="CE160" s="54">
        <f t="shared" si="428"/>
        <v>0</v>
      </c>
      <c r="CF160" s="53"/>
      <c r="CG160" s="54">
        <f t="shared" si="429"/>
        <v>0</v>
      </c>
      <c r="CH160" s="53"/>
      <c r="CI160" s="54">
        <f t="shared" si="430"/>
        <v>0</v>
      </c>
      <c r="CJ160" s="53"/>
      <c r="CK160" s="54">
        <f t="shared" si="431"/>
        <v>0</v>
      </c>
      <c r="CL160" s="53"/>
      <c r="CM160" s="54">
        <f t="shared" si="432"/>
        <v>0</v>
      </c>
      <c r="CN160" s="53"/>
      <c r="CO160" s="54">
        <f t="shared" si="433"/>
        <v>0</v>
      </c>
      <c r="CP160" s="53"/>
      <c r="CQ160" s="54">
        <f t="shared" si="434"/>
        <v>0</v>
      </c>
      <c r="CR160" s="53"/>
      <c r="CS160" s="54">
        <f t="shared" si="435"/>
        <v>0</v>
      </c>
      <c r="CT160" s="53"/>
      <c r="CU160" s="54">
        <f t="shared" si="436"/>
        <v>0</v>
      </c>
      <c r="CV160" s="53"/>
      <c r="CW160" s="54">
        <f t="shared" si="437"/>
        <v>0</v>
      </c>
      <c r="CX160" s="53"/>
      <c r="CY160" s="54">
        <f t="shared" si="438"/>
        <v>0</v>
      </c>
      <c r="CZ160" s="53"/>
      <c r="DA160" s="54">
        <f t="shared" si="439"/>
        <v>0</v>
      </c>
      <c r="DB160" s="53"/>
      <c r="DC160" s="54">
        <f t="shared" si="440"/>
        <v>0</v>
      </c>
      <c r="DD160" s="53"/>
      <c r="DE160" s="54">
        <f t="shared" si="441"/>
        <v>0</v>
      </c>
      <c r="DF160" s="53"/>
      <c r="DG160" s="54">
        <f t="shared" si="442"/>
        <v>0</v>
      </c>
      <c r="DH160" s="53"/>
      <c r="DI160" s="54">
        <f t="shared" si="443"/>
        <v>0</v>
      </c>
      <c r="DJ160" s="53"/>
      <c r="DK160" s="54">
        <f t="shared" si="444"/>
        <v>0</v>
      </c>
      <c r="DL160" s="53"/>
      <c r="DM160" s="54">
        <f t="shared" si="445"/>
        <v>0</v>
      </c>
      <c r="DN160" s="53"/>
      <c r="DO160" s="54">
        <f t="shared" si="446"/>
        <v>0</v>
      </c>
      <c r="DP160" s="53"/>
      <c r="DQ160" s="54">
        <f t="shared" si="447"/>
        <v>0</v>
      </c>
      <c r="DR160" s="53"/>
      <c r="DS160" s="54">
        <f t="shared" si="448"/>
        <v>0</v>
      </c>
      <c r="DT160" s="53"/>
      <c r="DU160" s="54">
        <f t="shared" si="449"/>
        <v>0</v>
      </c>
      <c r="DV160" s="57"/>
      <c r="DW160" s="54">
        <f t="shared" si="450"/>
        <v>0</v>
      </c>
      <c r="DX160" s="53"/>
      <c r="DY160" s="54">
        <f t="shared" si="451"/>
        <v>0</v>
      </c>
      <c r="DZ160" s="53"/>
      <c r="EA160" s="59">
        <f t="shared" si="452"/>
        <v>0</v>
      </c>
      <c r="EB160" s="53"/>
      <c r="EC160" s="54">
        <f t="shared" si="453"/>
        <v>0</v>
      </c>
      <c r="ED160" s="53"/>
      <c r="EE160" s="54">
        <f t="shared" si="454"/>
        <v>0</v>
      </c>
      <c r="EF160" s="53"/>
      <c r="EG160" s="54">
        <f t="shared" si="455"/>
        <v>0</v>
      </c>
      <c r="EH160" s="53"/>
      <c r="EI160" s="54">
        <f t="shared" si="456"/>
        <v>0</v>
      </c>
      <c r="EJ160" s="53"/>
      <c r="EK160" s="54"/>
      <c r="EL160" s="60">
        <f t="shared" si="457"/>
        <v>58</v>
      </c>
      <c r="EM160" s="60">
        <f t="shared" si="457"/>
        <v>1430843.2319999998</v>
      </c>
      <c r="EN160" s="1">
        <f t="shared" si="458"/>
        <v>58</v>
      </c>
    </row>
    <row r="161" spans="1:265" s="89" customFormat="1" x14ac:dyDescent="0.25">
      <c r="A161" s="44"/>
      <c r="B161" s="44">
        <v>116</v>
      </c>
      <c r="C161" s="46" t="s">
        <v>430</v>
      </c>
      <c r="D161" s="67" t="s">
        <v>431</v>
      </c>
      <c r="E161" s="48">
        <v>13520</v>
      </c>
      <c r="F161" s="49">
        <v>2.6</v>
      </c>
      <c r="G161" s="49"/>
      <c r="H161" s="50">
        <v>1</v>
      </c>
      <c r="I161" s="51"/>
      <c r="J161" s="48">
        <v>1.4</v>
      </c>
      <c r="K161" s="48">
        <v>1.68</v>
      </c>
      <c r="L161" s="48">
        <v>2.23</v>
      </c>
      <c r="M161" s="52">
        <v>2.57</v>
      </c>
      <c r="N161" s="55"/>
      <c r="O161" s="54">
        <f t="shared" si="394"/>
        <v>0</v>
      </c>
      <c r="P161" s="55"/>
      <c r="Q161" s="54">
        <f t="shared" si="395"/>
        <v>0</v>
      </c>
      <c r="R161" s="55">
        <v>210</v>
      </c>
      <c r="S161" s="54">
        <f t="shared" si="396"/>
        <v>10334688</v>
      </c>
      <c r="T161" s="55"/>
      <c r="U161" s="54">
        <f t="shared" si="397"/>
        <v>0</v>
      </c>
      <c r="V161" s="55"/>
      <c r="W161" s="53">
        <f t="shared" si="398"/>
        <v>0</v>
      </c>
      <c r="X161" s="55"/>
      <c r="Y161" s="54">
        <f t="shared" si="399"/>
        <v>0</v>
      </c>
      <c r="Z161" s="55">
        <v>4</v>
      </c>
      <c r="AA161" s="54">
        <f t="shared" si="400"/>
        <v>196851.19999999998</v>
      </c>
      <c r="AB161" s="55"/>
      <c r="AC161" s="54">
        <f t="shared" si="401"/>
        <v>0</v>
      </c>
      <c r="AD161" s="55">
        <v>24</v>
      </c>
      <c r="AE161" s="54">
        <f t="shared" si="402"/>
        <v>1417328.6399999999</v>
      </c>
      <c r="AF161" s="55"/>
      <c r="AG161" s="54">
        <f t="shared" si="403"/>
        <v>0</v>
      </c>
      <c r="AH161" s="55">
        <v>60</v>
      </c>
      <c r="AI161" s="54">
        <f t="shared" si="404"/>
        <v>2952768</v>
      </c>
      <c r="AJ161" s="55"/>
      <c r="AK161" s="53">
        <f t="shared" si="405"/>
        <v>0</v>
      </c>
      <c r="AL161" s="55"/>
      <c r="AM161" s="54">
        <f t="shared" si="406"/>
        <v>0</v>
      </c>
      <c r="AN161" s="90"/>
      <c r="AO161" s="54">
        <f t="shared" si="407"/>
        <v>0</v>
      </c>
      <c r="AP161" s="55"/>
      <c r="AQ161" s="54">
        <f t="shared" si="408"/>
        <v>0</v>
      </c>
      <c r="AR161" s="55"/>
      <c r="AS161" s="54">
        <f t="shared" si="409"/>
        <v>0</v>
      </c>
      <c r="AT161" s="55"/>
      <c r="AU161" s="54">
        <f t="shared" si="410"/>
        <v>0</v>
      </c>
      <c r="AV161" s="55">
        <v>10</v>
      </c>
      <c r="AW161" s="54">
        <f t="shared" si="411"/>
        <v>492127.99999999994</v>
      </c>
      <c r="AX161" s="55"/>
      <c r="AY161" s="54">
        <f t="shared" si="412"/>
        <v>0</v>
      </c>
      <c r="AZ161" s="55"/>
      <c r="BA161" s="54">
        <f t="shared" si="413"/>
        <v>0</v>
      </c>
      <c r="BB161" s="55"/>
      <c r="BC161" s="54">
        <f t="shared" si="414"/>
        <v>0</v>
      </c>
      <c r="BD161" s="55"/>
      <c r="BE161" s="54">
        <f t="shared" si="415"/>
        <v>0</v>
      </c>
      <c r="BF161" s="55"/>
      <c r="BG161" s="54">
        <f t="shared" si="416"/>
        <v>0</v>
      </c>
      <c r="BH161" s="55"/>
      <c r="BI161" s="54">
        <f t="shared" si="417"/>
        <v>0</v>
      </c>
      <c r="BJ161" s="55"/>
      <c r="BK161" s="54">
        <f t="shared" si="418"/>
        <v>0</v>
      </c>
      <c r="BL161" s="55"/>
      <c r="BM161" s="54">
        <f t="shared" si="419"/>
        <v>0</v>
      </c>
      <c r="BN161" s="55"/>
      <c r="BO161" s="54">
        <f t="shared" si="420"/>
        <v>0</v>
      </c>
      <c r="BP161" s="55"/>
      <c r="BQ161" s="54">
        <f t="shared" si="421"/>
        <v>0</v>
      </c>
      <c r="BR161" s="55"/>
      <c r="BS161" s="54">
        <f t="shared" si="422"/>
        <v>0</v>
      </c>
      <c r="BT161" s="55"/>
      <c r="BU161" s="54">
        <f t="shared" si="423"/>
        <v>0</v>
      </c>
      <c r="BV161" s="55"/>
      <c r="BW161" s="54">
        <f t="shared" si="424"/>
        <v>0</v>
      </c>
      <c r="BX161" s="55"/>
      <c r="BY161" s="54">
        <f t="shared" si="425"/>
        <v>0</v>
      </c>
      <c r="BZ161" s="55"/>
      <c r="CA161" s="54">
        <f t="shared" si="426"/>
        <v>0</v>
      </c>
      <c r="CB161" s="55"/>
      <c r="CC161" s="54">
        <f t="shared" si="427"/>
        <v>0</v>
      </c>
      <c r="CD161" s="55"/>
      <c r="CE161" s="54">
        <f t="shared" si="428"/>
        <v>0</v>
      </c>
      <c r="CF161" s="55"/>
      <c r="CG161" s="54">
        <f t="shared" si="429"/>
        <v>0</v>
      </c>
      <c r="CH161" s="126"/>
      <c r="CI161" s="54">
        <f t="shared" si="430"/>
        <v>0</v>
      </c>
      <c r="CJ161" s="55"/>
      <c r="CK161" s="54">
        <f t="shared" si="431"/>
        <v>0</v>
      </c>
      <c r="CL161" s="55"/>
      <c r="CM161" s="54">
        <f t="shared" si="432"/>
        <v>0</v>
      </c>
      <c r="CN161" s="55"/>
      <c r="CO161" s="54">
        <f t="shared" si="433"/>
        <v>0</v>
      </c>
      <c r="CP161" s="55"/>
      <c r="CQ161" s="54">
        <f t="shared" si="434"/>
        <v>0</v>
      </c>
      <c r="CR161" s="55"/>
      <c r="CS161" s="54">
        <f t="shared" si="435"/>
        <v>0</v>
      </c>
      <c r="CT161" s="55"/>
      <c r="CU161" s="54">
        <f t="shared" si="436"/>
        <v>0</v>
      </c>
      <c r="CV161" s="55"/>
      <c r="CW161" s="54">
        <f t="shared" si="437"/>
        <v>0</v>
      </c>
      <c r="CX161" s="55"/>
      <c r="CY161" s="54">
        <f t="shared" si="438"/>
        <v>0</v>
      </c>
      <c r="CZ161" s="55"/>
      <c r="DA161" s="54">
        <f t="shared" si="439"/>
        <v>0</v>
      </c>
      <c r="DB161" s="55"/>
      <c r="DC161" s="54">
        <f t="shared" si="440"/>
        <v>0</v>
      </c>
      <c r="DD161" s="55"/>
      <c r="DE161" s="54">
        <f t="shared" si="441"/>
        <v>0</v>
      </c>
      <c r="DF161" s="55"/>
      <c r="DG161" s="54">
        <f t="shared" si="442"/>
        <v>0</v>
      </c>
      <c r="DH161" s="55"/>
      <c r="DI161" s="54">
        <f t="shared" si="443"/>
        <v>0</v>
      </c>
      <c r="DJ161" s="55"/>
      <c r="DK161" s="54">
        <f t="shared" si="444"/>
        <v>0</v>
      </c>
      <c r="DL161" s="55"/>
      <c r="DM161" s="54">
        <f t="shared" si="445"/>
        <v>0</v>
      </c>
      <c r="DN161" s="55"/>
      <c r="DO161" s="54">
        <f t="shared" si="446"/>
        <v>0</v>
      </c>
      <c r="DP161" s="55"/>
      <c r="DQ161" s="54">
        <f t="shared" si="447"/>
        <v>0</v>
      </c>
      <c r="DR161" s="55"/>
      <c r="DS161" s="54">
        <f t="shared" si="448"/>
        <v>0</v>
      </c>
      <c r="DT161" s="55"/>
      <c r="DU161" s="54">
        <f t="shared" si="449"/>
        <v>0</v>
      </c>
      <c r="DV161" s="79"/>
      <c r="DW161" s="54">
        <f t="shared" si="450"/>
        <v>0</v>
      </c>
      <c r="DX161" s="90"/>
      <c r="DY161" s="54">
        <f t="shared" si="451"/>
        <v>0</v>
      </c>
      <c r="DZ161" s="53"/>
      <c r="EA161" s="59">
        <f t="shared" si="452"/>
        <v>0</v>
      </c>
      <c r="EB161" s="55"/>
      <c r="EC161" s="54">
        <f t="shared" si="453"/>
        <v>0</v>
      </c>
      <c r="ED161" s="53"/>
      <c r="EE161" s="54">
        <f t="shared" si="454"/>
        <v>0</v>
      </c>
      <c r="EF161" s="53"/>
      <c r="EG161" s="54">
        <f t="shared" si="455"/>
        <v>0</v>
      </c>
      <c r="EH161" s="53"/>
      <c r="EI161" s="54">
        <f t="shared" si="456"/>
        <v>0</v>
      </c>
      <c r="EJ161" s="53"/>
      <c r="EK161" s="54"/>
      <c r="EL161" s="60">
        <f t="shared" si="457"/>
        <v>308</v>
      </c>
      <c r="EM161" s="60">
        <f t="shared" si="457"/>
        <v>15393763.84</v>
      </c>
      <c r="EN161" s="1">
        <f t="shared" si="458"/>
        <v>308</v>
      </c>
      <c r="EQ161" s="200"/>
      <c r="ER161" s="200"/>
      <c r="ES161" s="200"/>
      <c r="ET161" s="200"/>
      <c r="EU161" s="200"/>
      <c r="EV161" s="200"/>
      <c r="EW161" s="200"/>
      <c r="EX161" s="200"/>
      <c r="EY161" s="200"/>
      <c r="EZ161" s="200"/>
      <c r="FA161" s="200"/>
      <c r="FB161" s="200"/>
      <c r="FC161" s="200"/>
      <c r="FD161" s="200"/>
      <c r="FE161" s="200"/>
      <c r="FF161" s="200"/>
      <c r="FG161" s="200"/>
      <c r="FH161" s="200"/>
      <c r="FI161" s="200"/>
      <c r="FJ161" s="200"/>
      <c r="FK161" s="200"/>
      <c r="FL161" s="200"/>
      <c r="FM161" s="200"/>
      <c r="FN161" s="200"/>
      <c r="FO161" s="200"/>
      <c r="FP161" s="200"/>
      <c r="FQ161" s="200"/>
      <c r="FR161" s="200"/>
      <c r="FS161" s="200"/>
      <c r="FT161" s="200"/>
      <c r="FU161" s="200"/>
      <c r="FV161" s="200"/>
      <c r="FW161" s="200"/>
      <c r="FX161" s="200"/>
      <c r="FY161" s="200"/>
      <c r="FZ161" s="200"/>
      <c r="GA161" s="200"/>
      <c r="GB161" s="200"/>
      <c r="GC161" s="200"/>
      <c r="GD161" s="200"/>
      <c r="GE161" s="200"/>
      <c r="GF161" s="200"/>
      <c r="GG161" s="200"/>
      <c r="GH161" s="200"/>
      <c r="GI161" s="200"/>
      <c r="GJ161" s="200"/>
      <c r="GK161" s="200"/>
      <c r="GL161" s="200"/>
      <c r="GM161" s="200"/>
      <c r="GN161" s="200"/>
      <c r="GO161" s="200"/>
      <c r="GP161" s="200"/>
      <c r="GQ161" s="200"/>
      <c r="GR161" s="200"/>
      <c r="GS161" s="200"/>
      <c r="GT161" s="200"/>
      <c r="GU161" s="200"/>
      <c r="GV161" s="200"/>
      <c r="GW161" s="200"/>
      <c r="GX161" s="200"/>
      <c r="GY161" s="200"/>
      <c r="GZ161" s="200"/>
      <c r="HA161" s="200"/>
      <c r="HB161" s="200"/>
      <c r="HC161" s="200"/>
      <c r="HD161" s="200"/>
      <c r="HE161" s="200"/>
      <c r="HF161" s="200"/>
      <c r="HG161" s="200"/>
      <c r="HH161" s="200"/>
      <c r="HI161" s="200"/>
      <c r="HJ161" s="200"/>
      <c r="HK161" s="200"/>
      <c r="HL161" s="200"/>
      <c r="HM161" s="200"/>
      <c r="HN161" s="200"/>
      <c r="HO161" s="200"/>
      <c r="HP161" s="200"/>
      <c r="HQ161" s="200"/>
      <c r="HR161" s="200"/>
      <c r="HS161" s="200"/>
      <c r="HT161" s="200"/>
      <c r="HU161" s="200"/>
      <c r="HV161" s="200"/>
      <c r="HW161" s="200"/>
      <c r="HX161" s="200"/>
      <c r="HY161" s="200"/>
      <c r="HZ161" s="200"/>
      <c r="IA161" s="200"/>
      <c r="IB161" s="200"/>
      <c r="IC161" s="200"/>
      <c r="ID161" s="200"/>
      <c r="IE161" s="200"/>
      <c r="IF161" s="200"/>
      <c r="IG161" s="200"/>
      <c r="IH161" s="200"/>
      <c r="II161" s="200"/>
      <c r="IJ161" s="200"/>
      <c r="IK161" s="200"/>
      <c r="IL161" s="200"/>
      <c r="IM161" s="200"/>
      <c r="IN161" s="200"/>
      <c r="IO161" s="200"/>
      <c r="IP161" s="200"/>
      <c r="IQ161" s="200"/>
      <c r="IR161" s="200"/>
      <c r="IS161" s="200"/>
      <c r="IT161" s="200"/>
      <c r="IU161" s="200"/>
      <c r="IV161" s="200"/>
      <c r="IW161" s="200"/>
      <c r="IX161" s="200"/>
      <c r="IY161" s="200"/>
      <c r="IZ161" s="200"/>
      <c r="JA161" s="200"/>
      <c r="JB161" s="200"/>
      <c r="JC161" s="200"/>
      <c r="JD161" s="200"/>
      <c r="JE161" s="200"/>
    </row>
    <row r="162" spans="1:265" s="80" customFormat="1" x14ac:dyDescent="0.25">
      <c r="A162" s="91">
        <v>32</v>
      </c>
      <c r="B162" s="92"/>
      <c r="C162" s="72"/>
      <c r="D162" s="34" t="s">
        <v>432</v>
      </c>
      <c r="E162" s="48">
        <v>13520</v>
      </c>
      <c r="F162" s="85">
        <v>1.85</v>
      </c>
      <c r="G162" s="85"/>
      <c r="H162" s="36">
        <v>1</v>
      </c>
      <c r="I162" s="75"/>
      <c r="J162" s="93"/>
      <c r="K162" s="93"/>
      <c r="L162" s="93"/>
      <c r="M162" s="108">
        <v>2.57</v>
      </c>
      <c r="N162" s="95">
        <f>SUM(N163:N170)</f>
        <v>0</v>
      </c>
      <c r="O162" s="95">
        <f t="shared" ref="O162:BZ162" si="459">SUM(O163:O170)</f>
        <v>0</v>
      </c>
      <c r="P162" s="95">
        <f t="shared" si="459"/>
        <v>0</v>
      </c>
      <c r="Q162" s="95">
        <f t="shared" si="459"/>
        <v>0</v>
      </c>
      <c r="R162" s="95">
        <f t="shared" si="459"/>
        <v>0</v>
      </c>
      <c r="S162" s="95">
        <f t="shared" si="459"/>
        <v>0</v>
      </c>
      <c r="T162" s="95">
        <f t="shared" si="459"/>
        <v>0</v>
      </c>
      <c r="U162" s="95">
        <f t="shared" si="459"/>
        <v>0</v>
      </c>
      <c r="V162" s="95">
        <f t="shared" si="459"/>
        <v>0</v>
      </c>
      <c r="W162" s="95">
        <f t="shared" si="459"/>
        <v>0</v>
      </c>
      <c r="X162" s="95">
        <f t="shared" si="459"/>
        <v>0</v>
      </c>
      <c r="Y162" s="95">
        <f t="shared" si="459"/>
        <v>0</v>
      </c>
      <c r="Z162" s="95">
        <f t="shared" si="459"/>
        <v>0</v>
      </c>
      <c r="AA162" s="95">
        <f t="shared" si="459"/>
        <v>0</v>
      </c>
      <c r="AB162" s="95">
        <f t="shared" si="459"/>
        <v>0</v>
      </c>
      <c r="AC162" s="95">
        <f t="shared" si="459"/>
        <v>0</v>
      </c>
      <c r="AD162" s="95">
        <f t="shared" si="459"/>
        <v>17</v>
      </c>
      <c r="AE162" s="95">
        <f t="shared" si="459"/>
        <v>837904.70399999991</v>
      </c>
      <c r="AF162" s="95">
        <f t="shared" si="459"/>
        <v>0</v>
      </c>
      <c r="AG162" s="95">
        <f t="shared" si="459"/>
        <v>0</v>
      </c>
      <c r="AH162" s="95">
        <f t="shared" si="459"/>
        <v>55</v>
      </c>
      <c r="AI162" s="95">
        <f t="shared" si="459"/>
        <v>3460984.8</v>
      </c>
      <c r="AJ162" s="95">
        <f t="shared" si="459"/>
        <v>0</v>
      </c>
      <c r="AK162" s="95">
        <f t="shared" si="459"/>
        <v>0</v>
      </c>
      <c r="AL162" s="95">
        <f t="shared" si="459"/>
        <v>0</v>
      </c>
      <c r="AM162" s="95">
        <f t="shared" si="459"/>
        <v>0</v>
      </c>
      <c r="AN162" s="95">
        <f t="shared" si="459"/>
        <v>0</v>
      </c>
      <c r="AO162" s="95">
        <f t="shared" si="459"/>
        <v>0</v>
      </c>
      <c r="AP162" s="95">
        <f t="shared" si="459"/>
        <v>0</v>
      </c>
      <c r="AQ162" s="95">
        <f t="shared" si="459"/>
        <v>0</v>
      </c>
      <c r="AR162" s="95">
        <f t="shared" si="459"/>
        <v>0</v>
      </c>
      <c r="AS162" s="95">
        <f t="shared" si="459"/>
        <v>0</v>
      </c>
      <c r="AT162" s="95">
        <f t="shared" si="459"/>
        <v>0</v>
      </c>
      <c r="AU162" s="95">
        <f t="shared" si="459"/>
        <v>0</v>
      </c>
      <c r="AV162" s="95">
        <f t="shared" si="459"/>
        <v>0</v>
      </c>
      <c r="AW162" s="95">
        <f t="shared" si="459"/>
        <v>0</v>
      </c>
      <c r="AX162" s="95">
        <f t="shared" si="459"/>
        <v>0</v>
      </c>
      <c r="AY162" s="95">
        <f t="shared" si="459"/>
        <v>0</v>
      </c>
      <c r="AZ162" s="95">
        <f t="shared" si="459"/>
        <v>0</v>
      </c>
      <c r="BA162" s="95">
        <f t="shared" si="459"/>
        <v>0</v>
      </c>
      <c r="BB162" s="95">
        <f t="shared" si="459"/>
        <v>0</v>
      </c>
      <c r="BC162" s="95">
        <f t="shared" si="459"/>
        <v>0</v>
      </c>
      <c r="BD162" s="95">
        <f t="shared" si="459"/>
        <v>0</v>
      </c>
      <c r="BE162" s="95">
        <f t="shared" si="459"/>
        <v>0</v>
      </c>
      <c r="BF162" s="95">
        <f t="shared" si="459"/>
        <v>0</v>
      </c>
      <c r="BG162" s="95">
        <f t="shared" si="459"/>
        <v>0</v>
      </c>
      <c r="BH162" s="95">
        <f t="shared" si="459"/>
        <v>0</v>
      </c>
      <c r="BI162" s="95">
        <f t="shared" si="459"/>
        <v>0</v>
      </c>
      <c r="BJ162" s="95">
        <f t="shared" si="459"/>
        <v>0</v>
      </c>
      <c r="BK162" s="95">
        <f t="shared" si="459"/>
        <v>0</v>
      </c>
      <c r="BL162" s="95">
        <f t="shared" si="459"/>
        <v>0</v>
      </c>
      <c r="BM162" s="95">
        <f t="shared" si="459"/>
        <v>0</v>
      </c>
      <c r="BN162" s="95">
        <f t="shared" si="459"/>
        <v>0</v>
      </c>
      <c r="BO162" s="95">
        <f t="shared" si="459"/>
        <v>0</v>
      </c>
      <c r="BP162" s="95">
        <f t="shared" si="459"/>
        <v>0</v>
      </c>
      <c r="BQ162" s="95">
        <f t="shared" si="459"/>
        <v>0</v>
      </c>
      <c r="BR162" s="95">
        <f t="shared" si="459"/>
        <v>0</v>
      </c>
      <c r="BS162" s="95">
        <f t="shared" si="459"/>
        <v>0</v>
      </c>
      <c r="BT162" s="95">
        <f t="shared" si="459"/>
        <v>0</v>
      </c>
      <c r="BU162" s="95">
        <f t="shared" si="459"/>
        <v>0</v>
      </c>
      <c r="BV162" s="95">
        <f t="shared" si="459"/>
        <v>0</v>
      </c>
      <c r="BW162" s="95">
        <f t="shared" si="459"/>
        <v>0</v>
      </c>
      <c r="BX162" s="95">
        <f t="shared" si="459"/>
        <v>0</v>
      </c>
      <c r="BY162" s="95">
        <f t="shared" si="459"/>
        <v>0</v>
      </c>
      <c r="BZ162" s="95">
        <f t="shared" si="459"/>
        <v>0</v>
      </c>
      <c r="CA162" s="95">
        <f t="shared" ref="CA162:EK162" si="460">SUM(CA163:CA170)</f>
        <v>0</v>
      </c>
      <c r="CB162" s="95">
        <f t="shared" si="460"/>
        <v>0</v>
      </c>
      <c r="CC162" s="95">
        <f t="shared" si="460"/>
        <v>0</v>
      </c>
      <c r="CD162" s="95">
        <f t="shared" si="460"/>
        <v>0</v>
      </c>
      <c r="CE162" s="95">
        <f t="shared" si="460"/>
        <v>0</v>
      </c>
      <c r="CF162" s="95">
        <f t="shared" si="460"/>
        <v>0</v>
      </c>
      <c r="CG162" s="95">
        <f t="shared" si="460"/>
        <v>0</v>
      </c>
      <c r="CH162" s="95">
        <f t="shared" si="460"/>
        <v>3</v>
      </c>
      <c r="CI162" s="95">
        <f t="shared" si="460"/>
        <v>123221.27999999998</v>
      </c>
      <c r="CJ162" s="95">
        <f t="shared" si="460"/>
        <v>0</v>
      </c>
      <c r="CK162" s="95">
        <f t="shared" si="460"/>
        <v>0</v>
      </c>
      <c r="CL162" s="95">
        <f t="shared" si="460"/>
        <v>0</v>
      </c>
      <c r="CM162" s="95">
        <f t="shared" si="460"/>
        <v>0</v>
      </c>
      <c r="CN162" s="95">
        <f t="shared" si="460"/>
        <v>0</v>
      </c>
      <c r="CO162" s="95">
        <f t="shared" si="460"/>
        <v>0</v>
      </c>
      <c r="CP162" s="95">
        <f t="shared" si="460"/>
        <v>0</v>
      </c>
      <c r="CQ162" s="95">
        <f t="shared" si="460"/>
        <v>0</v>
      </c>
      <c r="CR162" s="95">
        <f t="shared" si="460"/>
        <v>0</v>
      </c>
      <c r="CS162" s="95">
        <f t="shared" si="460"/>
        <v>0</v>
      </c>
      <c r="CT162" s="95">
        <f t="shared" si="460"/>
        <v>0</v>
      </c>
      <c r="CU162" s="95">
        <f t="shared" si="460"/>
        <v>0</v>
      </c>
      <c r="CV162" s="95">
        <f t="shared" si="460"/>
        <v>0</v>
      </c>
      <c r="CW162" s="95">
        <f t="shared" si="460"/>
        <v>0</v>
      </c>
      <c r="CX162" s="95">
        <f t="shared" si="460"/>
        <v>0</v>
      </c>
      <c r="CY162" s="95">
        <f t="shared" si="460"/>
        <v>0</v>
      </c>
      <c r="CZ162" s="95">
        <f t="shared" si="460"/>
        <v>0</v>
      </c>
      <c r="DA162" s="95">
        <f t="shared" si="460"/>
        <v>0</v>
      </c>
      <c r="DB162" s="95">
        <f t="shared" si="460"/>
        <v>0</v>
      </c>
      <c r="DC162" s="95">
        <f t="shared" si="460"/>
        <v>0</v>
      </c>
      <c r="DD162" s="95">
        <f t="shared" si="460"/>
        <v>0</v>
      </c>
      <c r="DE162" s="95">
        <f t="shared" si="460"/>
        <v>0</v>
      </c>
      <c r="DF162" s="95">
        <f t="shared" si="460"/>
        <v>0</v>
      </c>
      <c r="DG162" s="95">
        <f t="shared" si="460"/>
        <v>0</v>
      </c>
      <c r="DH162" s="95">
        <f t="shared" si="460"/>
        <v>0</v>
      </c>
      <c r="DI162" s="95">
        <f t="shared" si="460"/>
        <v>0</v>
      </c>
      <c r="DJ162" s="95">
        <f t="shared" si="460"/>
        <v>0</v>
      </c>
      <c r="DK162" s="95">
        <f t="shared" si="460"/>
        <v>0</v>
      </c>
      <c r="DL162" s="95">
        <f t="shared" si="460"/>
        <v>0</v>
      </c>
      <c r="DM162" s="95">
        <f t="shared" si="460"/>
        <v>0</v>
      </c>
      <c r="DN162" s="95">
        <f t="shared" si="460"/>
        <v>0</v>
      </c>
      <c r="DO162" s="95">
        <f t="shared" si="460"/>
        <v>0</v>
      </c>
      <c r="DP162" s="95">
        <f t="shared" si="460"/>
        <v>0</v>
      </c>
      <c r="DQ162" s="95">
        <f t="shared" si="460"/>
        <v>0</v>
      </c>
      <c r="DR162" s="95">
        <f t="shared" si="460"/>
        <v>0</v>
      </c>
      <c r="DS162" s="95">
        <f t="shared" si="460"/>
        <v>0</v>
      </c>
      <c r="DT162" s="95">
        <f t="shared" si="460"/>
        <v>0</v>
      </c>
      <c r="DU162" s="95">
        <f t="shared" si="460"/>
        <v>0</v>
      </c>
      <c r="DV162" s="95">
        <f t="shared" si="460"/>
        <v>0</v>
      </c>
      <c r="DW162" s="95">
        <f t="shared" si="460"/>
        <v>0</v>
      </c>
      <c r="DX162" s="95">
        <f t="shared" si="460"/>
        <v>0</v>
      </c>
      <c r="DY162" s="95">
        <f t="shared" si="460"/>
        <v>0</v>
      </c>
      <c r="DZ162" s="95">
        <f t="shared" si="460"/>
        <v>0</v>
      </c>
      <c r="EA162" s="95">
        <f t="shared" si="460"/>
        <v>0</v>
      </c>
      <c r="EB162" s="95">
        <f t="shared" si="460"/>
        <v>0</v>
      </c>
      <c r="EC162" s="95">
        <f t="shared" si="460"/>
        <v>0</v>
      </c>
      <c r="ED162" s="95">
        <f t="shared" si="460"/>
        <v>0</v>
      </c>
      <c r="EE162" s="95">
        <f t="shared" si="460"/>
        <v>0</v>
      </c>
      <c r="EF162" s="95">
        <f t="shared" si="460"/>
        <v>0</v>
      </c>
      <c r="EG162" s="95">
        <f t="shared" si="460"/>
        <v>0</v>
      </c>
      <c r="EH162" s="95">
        <f t="shared" si="460"/>
        <v>0</v>
      </c>
      <c r="EI162" s="95">
        <f t="shared" si="460"/>
        <v>0</v>
      </c>
      <c r="EJ162" s="95">
        <f t="shared" si="460"/>
        <v>0</v>
      </c>
      <c r="EK162" s="95">
        <f t="shared" si="460"/>
        <v>0</v>
      </c>
      <c r="EL162" s="95">
        <f>SUM(EL163:EL170)</f>
        <v>75</v>
      </c>
      <c r="EM162" s="95">
        <f>SUM(EM163:EM170)</f>
        <v>4422110.784</v>
      </c>
      <c r="EN162" s="42">
        <f>EM162/EL162</f>
        <v>58961.477120000003</v>
      </c>
      <c r="EQ162" s="200"/>
      <c r="ER162" s="200"/>
      <c r="ES162" s="200"/>
      <c r="ET162" s="200"/>
      <c r="EU162" s="200"/>
      <c r="EV162" s="200"/>
      <c r="EW162" s="200"/>
      <c r="EX162" s="200"/>
      <c r="EY162" s="200"/>
      <c r="EZ162" s="200"/>
      <c r="FA162" s="200"/>
      <c r="FB162" s="200"/>
      <c r="FC162" s="200"/>
      <c r="FD162" s="200"/>
      <c r="FE162" s="200"/>
      <c r="FF162" s="200"/>
      <c r="FG162" s="200"/>
      <c r="FH162" s="200"/>
      <c r="FI162" s="200"/>
      <c r="FJ162" s="200"/>
      <c r="FK162" s="200"/>
      <c r="FL162" s="200"/>
      <c r="FM162" s="200"/>
      <c r="FN162" s="200"/>
      <c r="FO162" s="200"/>
      <c r="FP162" s="200"/>
      <c r="FQ162" s="200"/>
      <c r="FR162" s="200"/>
      <c r="FS162" s="200"/>
      <c r="FT162" s="200"/>
      <c r="FU162" s="200"/>
      <c r="FV162" s="200"/>
      <c r="FW162" s="200"/>
      <c r="FX162" s="200"/>
      <c r="FY162" s="200"/>
      <c r="FZ162" s="200"/>
      <c r="GA162" s="200"/>
      <c r="GB162" s="200"/>
      <c r="GC162" s="200"/>
      <c r="GD162" s="200"/>
      <c r="GE162" s="200"/>
      <c r="GF162" s="200"/>
      <c r="GG162" s="200"/>
      <c r="GH162" s="200"/>
      <c r="GI162" s="200"/>
      <c r="GJ162" s="200"/>
      <c r="GK162" s="200"/>
      <c r="GL162" s="200"/>
      <c r="GM162" s="200"/>
      <c r="GN162" s="200"/>
      <c r="GO162" s="200"/>
      <c r="GP162" s="200"/>
      <c r="GQ162" s="200"/>
      <c r="GR162" s="200"/>
      <c r="GS162" s="200"/>
      <c r="GT162" s="200"/>
      <c r="GU162" s="200"/>
      <c r="GV162" s="200"/>
      <c r="GW162" s="200"/>
      <c r="GX162" s="200"/>
      <c r="GY162" s="200"/>
      <c r="GZ162" s="200"/>
      <c r="HA162" s="200"/>
      <c r="HB162" s="200"/>
      <c r="HC162" s="200"/>
      <c r="HD162" s="200"/>
      <c r="HE162" s="200"/>
      <c r="HF162" s="200"/>
      <c r="HG162" s="200"/>
      <c r="HH162" s="200"/>
      <c r="HI162" s="200"/>
      <c r="HJ162" s="200"/>
      <c r="HK162" s="200"/>
      <c r="HL162" s="200"/>
      <c r="HM162" s="200"/>
      <c r="HN162" s="200"/>
      <c r="HO162" s="200"/>
      <c r="HP162" s="200"/>
      <c r="HQ162" s="200"/>
      <c r="HR162" s="200"/>
      <c r="HS162" s="200"/>
      <c r="HT162" s="200"/>
      <c r="HU162" s="200"/>
      <c r="HV162" s="200"/>
      <c r="HW162" s="200"/>
      <c r="HX162" s="200"/>
      <c r="HY162" s="200"/>
      <c r="HZ162" s="200"/>
      <c r="IA162" s="200"/>
      <c r="IB162" s="200"/>
      <c r="IC162" s="200"/>
      <c r="ID162" s="200"/>
      <c r="IE162" s="200"/>
      <c r="IF162" s="200"/>
      <c r="IG162" s="200"/>
      <c r="IH162" s="200"/>
      <c r="II162" s="200"/>
      <c r="IJ162" s="200"/>
      <c r="IK162" s="200"/>
      <c r="IL162" s="200"/>
      <c r="IM162" s="200"/>
      <c r="IN162" s="200"/>
      <c r="IO162" s="200"/>
      <c r="IP162" s="200"/>
      <c r="IQ162" s="200"/>
      <c r="IR162" s="200"/>
      <c r="IS162" s="200"/>
      <c r="IT162" s="200"/>
      <c r="IU162" s="200"/>
      <c r="IV162" s="200"/>
      <c r="IW162" s="200"/>
      <c r="IX162" s="200"/>
      <c r="IY162" s="200"/>
      <c r="IZ162" s="200"/>
      <c r="JA162" s="200"/>
      <c r="JB162" s="200"/>
      <c r="JC162" s="200"/>
      <c r="JD162" s="200"/>
      <c r="JE162" s="200"/>
    </row>
    <row r="163" spans="1:265" ht="30" x14ac:dyDescent="0.25">
      <c r="A163" s="44"/>
      <c r="B163" s="44">
        <v>117</v>
      </c>
      <c r="C163" s="46" t="s">
        <v>433</v>
      </c>
      <c r="D163" s="67" t="s">
        <v>434</v>
      </c>
      <c r="E163" s="48">
        <v>13520</v>
      </c>
      <c r="F163" s="49">
        <v>2.11</v>
      </c>
      <c r="G163" s="49"/>
      <c r="H163" s="50">
        <v>1</v>
      </c>
      <c r="I163" s="51"/>
      <c r="J163" s="48">
        <v>1.4</v>
      </c>
      <c r="K163" s="48">
        <v>1.68</v>
      </c>
      <c r="L163" s="48">
        <v>2.23</v>
      </c>
      <c r="M163" s="52">
        <v>2.57</v>
      </c>
      <c r="N163" s="55"/>
      <c r="O163" s="54">
        <f t="shared" ref="O163:O170" si="461">N163*E163*F163*H163*J163*$O$8</f>
        <v>0</v>
      </c>
      <c r="P163" s="55"/>
      <c r="Q163" s="54">
        <f t="shared" ref="Q163:Q170" si="462">P163*E163*F163*H163*J163*$Q$8</f>
        <v>0</v>
      </c>
      <c r="R163" s="55"/>
      <c r="S163" s="54">
        <f t="shared" ref="S163:S170" si="463">R163*E163*F163*H163*J163*$S$8</f>
        <v>0</v>
      </c>
      <c r="T163" s="55"/>
      <c r="U163" s="54">
        <f t="shared" ref="U163:U170" si="464">SUM(T163*E163*F163*H163*J163*$U$8)</f>
        <v>0</v>
      </c>
      <c r="V163" s="55"/>
      <c r="W163" s="53">
        <f t="shared" ref="W163:W170" si="465">SUM(V163*E163*F163*H163*J163*$W$8)</f>
        <v>0</v>
      </c>
      <c r="X163" s="55"/>
      <c r="Y163" s="54">
        <f t="shared" ref="Y163:Y170" si="466">SUM(X163*E163*F163*H163*J163*$Y$8)</f>
        <v>0</v>
      </c>
      <c r="Z163" s="55"/>
      <c r="AA163" s="54">
        <f t="shared" ref="AA163:AA170" si="467">SUM(Z163*E163*F163*H163*J163*$AA$8)</f>
        <v>0</v>
      </c>
      <c r="AB163" s="55"/>
      <c r="AC163" s="54">
        <f t="shared" ref="AC163:AC170" si="468">SUM(AB163*E163*F163*H163*J163*$AC$8)</f>
        <v>0</v>
      </c>
      <c r="AD163" s="55"/>
      <c r="AE163" s="54">
        <f t="shared" ref="AE163:AE170" si="469">SUM(AD163*E163*F163*H163*K163*$AE$8)</f>
        <v>0</v>
      </c>
      <c r="AF163" s="55"/>
      <c r="AG163" s="54">
        <f t="shared" ref="AG163:AG170" si="470">SUM(AF163*E163*F163*H163*K163*$AG$8)</f>
        <v>0</v>
      </c>
      <c r="AH163" s="55"/>
      <c r="AI163" s="54">
        <f t="shared" ref="AI163:AI170" si="471">SUM(AH163*E163*F163*H163*J163*$AI$8)</f>
        <v>0</v>
      </c>
      <c r="AJ163" s="55"/>
      <c r="AK163" s="53">
        <f t="shared" ref="AK163:AK170" si="472">SUM(AJ163*E163*F163*H163*J163*$AK$8)</f>
        <v>0</v>
      </c>
      <c r="AL163" s="55"/>
      <c r="AM163" s="54">
        <f t="shared" ref="AM163:AM170" si="473">SUM(AL163*E163*F163*H163*J163*$AM$8)</f>
        <v>0</v>
      </c>
      <c r="AN163" s="53"/>
      <c r="AO163" s="54">
        <f t="shared" ref="AO163:AO170" si="474">SUM(AN163*E163*F163*H163*J163*$AO$8)</f>
        <v>0</v>
      </c>
      <c r="AP163" s="55"/>
      <c r="AQ163" s="54">
        <f t="shared" ref="AQ163:AQ170" si="475">SUM(E163*F163*H163*J163*AP163*$AQ$8)</f>
        <v>0</v>
      </c>
      <c r="AR163" s="55"/>
      <c r="AS163" s="54">
        <f t="shared" ref="AS163:AS170" si="476">SUM(AR163*E163*F163*H163*J163*$AS$8)</f>
        <v>0</v>
      </c>
      <c r="AT163" s="55"/>
      <c r="AU163" s="54">
        <f t="shared" ref="AU163:AU170" si="477">SUM(AT163*E163*F163*H163*J163*$AU$8)</f>
        <v>0</v>
      </c>
      <c r="AV163" s="55"/>
      <c r="AW163" s="54">
        <f t="shared" ref="AW163:AW170" si="478">SUM(AV163*E163*F163*H163*J163*$AW$8)</f>
        <v>0</v>
      </c>
      <c r="AX163" s="55"/>
      <c r="AY163" s="54">
        <f t="shared" ref="AY163:AY170" si="479">SUM(AX163*E163*F163*H163*J163*$AY$8)</f>
        <v>0</v>
      </c>
      <c r="AZ163" s="55"/>
      <c r="BA163" s="54">
        <f t="shared" ref="BA163:BA170" si="480">SUM(AZ163*E163*F163*H163*J163*$BA$8)</f>
        <v>0</v>
      </c>
      <c r="BB163" s="55"/>
      <c r="BC163" s="54">
        <f t="shared" ref="BC163:BC170" si="481">SUM(BB163*E163*F163*H163*J163*$BC$8)</f>
        <v>0</v>
      </c>
      <c r="BD163" s="55"/>
      <c r="BE163" s="54">
        <f t="shared" ref="BE163:BE170" si="482">SUM(BD163*E163*F163*H163*J163*$BE$8)</f>
        <v>0</v>
      </c>
      <c r="BF163" s="55"/>
      <c r="BG163" s="54">
        <f t="shared" ref="BG163:BG170" si="483">BF163*E163*F163*H163*J163*$BG$8</f>
        <v>0</v>
      </c>
      <c r="BH163" s="55"/>
      <c r="BI163" s="54">
        <f t="shared" ref="BI163:BI170" si="484">BH163*E163*F163*H163*J163*$BI$8</f>
        <v>0</v>
      </c>
      <c r="BJ163" s="55"/>
      <c r="BK163" s="54">
        <f t="shared" ref="BK163:BK170" si="485">BJ163*E163*F163*H163*J163*$BK$8</f>
        <v>0</v>
      </c>
      <c r="BL163" s="55"/>
      <c r="BM163" s="54">
        <f t="shared" ref="BM163:BM170" si="486">SUM(BL163*E163*F163*H163*J163*$BM$8)</f>
        <v>0</v>
      </c>
      <c r="BN163" s="55"/>
      <c r="BO163" s="54">
        <f t="shared" ref="BO163:BO170" si="487">SUM(BN163*E163*F163*H163*J163*$BO$8)</f>
        <v>0</v>
      </c>
      <c r="BP163" s="55"/>
      <c r="BQ163" s="54">
        <f t="shared" ref="BQ163:BQ170" si="488">SUM(BP163*E163*F163*H163*J163*$BQ$8)</f>
        <v>0</v>
      </c>
      <c r="BR163" s="55"/>
      <c r="BS163" s="54">
        <f t="shared" ref="BS163:BS170" si="489">SUM(BR163*E163*F163*H163*J163*$BS$8)</f>
        <v>0</v>
      </c>
      <c r="BT163" s="55"/>
      <c r="BU163" s="54">
        <f t="shared" ref="BU163:BU170" si="490">SUM(BT163*E163*F163*H163*J163*$BU$8)</f>
        <v>0</v>
      </c>
      <c r="BV163" s="55"/>
      <c r="BW163" s="54">
        <f t="shared" ref="BW163:BW170" si="491">BV163*E163*F163*H163*J163*$BW$8</f>
        <v>0</v>
      </c>
      <c r="BX163" s="55"/>
      <c r="BY163" s="54">
        <f t="shared" ref="BY163:BY170" si="492">SUM(BX163*E163*F163*H163*J163*$BY$8)</f>
        <v>0</v>
      </c>
      <c r="BZ163" s="55"/>
      <c r="CA163" s="54">
        <f t="shared" ref="CA163:CA170" si="493">SUM(BZ163*E163*F163*H163*J163*$CA$8)</f>
        <v>0</v>
      </c>
      <c r="CB163" s="55"/>
      <c r="CC163" s="54">
        <f t="shared" ref="CC163:CC170" si="494">SUM(CB163*E163*F163*H163*J163*$CC$8)</f>
        <v>0</v>
      </c>
      <c r="CD163" s="55"/>
      <c r="CE163" s="54">
        <f t="shared" ref="CE163:CE170" si="495">SUM(CD163*E163*F163*H163*J163*$CE$8)</f>
        <v>0</v>
      </c>
      <c r="CF163" s="55"/>
      <c r="CG163" s="54">
        <f t="shared" ref="CG163:CG170" si="496">CF163*E163*F163*H163*J163*$CG$8</f>
        <v>0</v>
      </c>
      <c r="CH163" s="126"/>
      <c r="CI163" s="54">
        <f t="shared" ref="CI163:CI170" si="497">SUM(CH163*E163*F163*H163*J163*$CI$8)</f>
        <v>0</v>
      </c>
      <c r="CJ163" s="55"/>
      <c r="CK163" s="54">
        <f t="shared" ref="CK163:CK170" si="498">SUM(CJ163*E163*F163*H163*K163*$CK$8)</f>
        <v>0</v>
      </c>
      <c r="CL163" s="55"/>
      <c r="CM163" s="54">
        <f t="shared" ref="CM163:CM170" si="499">SUM(CL163*E163*F163*H163*K163*$CM$8)</f>
        <v>0</v>
      </c>
      <c r="CN163" s="55"/>
      <c r="CO163" s="54">
        <f t="shared" ref="CO163:CO170" si="500">SUM(CN163*E163*F163*H163*K163*$CO$8)</f>
        <v>0</v>
      </c>
      <c r="CP163" s="55"/>
      <c r="CQ163" s="54">
        <f t="shared" ref="CQ163:CQ170" si="501">SUM(CP163*E163*F163*H163*K163*$CQ$8)</f>
        <v>0</v>
      </c>
      <c r="CR163" s="55"/>
      <c r="CS163" s="54">
        <f t="shared" ref="CS163:CS170" si="502">SUM(CR163*E163*F163*H163*K163*$CS$8)</f>
        <v>0</v>
      </c>
      <c r="CT163" s="55"/>
      <c r="CU163" s="54">
        <f t="shared" ref="CU163:CU170" si="503">SUM(CT163*E163*F163*H163*K163*$CU$8)</f>
        <v>0</v>
      </c>
      <c r="CV163" s="55"/>
      <c r="CW163" s="54">
        <f t="shared" ref="CW163:CW170" si="504">SUM(CV163*E163*F163*H163*K163*$CW$8)</f>
        <v>0</v>
      </c>
      <c r="CX163" s="55"/>
      <c r="CY163" s="54">
        <f t="shared" ref="CY163:CY170" si="505">SUM(CX163*E163*F163*H163*K163*$CY$8)</f>
        <v>0</v>
      </c>
      <c r="CZ163" s="55"/>
      <c r="DA163" s="54">
        <f t="shared" ref="DA163:DA170" si="506">SUM(CZ163*E163*F163*H163*K163*$DA$8)</f>
        <v>0</v>
      </c>
      <c r="DB163" s="55"/>
      <c r="DC163" s="54">
        <f t="shared" ref="DC163:DC170" si="507">SUM(DB163*E163*F163*H163*K163*$DC$8)</f>
        <v>0</v>
      </c>
      <c r="DD163" s="55"/>
      <c r="DE163" s="54">
        <f t="shared" ref="DE163:DE170" si="508">SUM(DD163*E163*F163*H163*K163*$DE$8)</f>
        <v>0</v>
      </c>
      <c r="DF163" s="55"/>
      <c r="DG163" s="54">
        <f t="shared" ref="DG163:DG170" si="509">SUM(DF163*E163*F163*H163*K163*$DG$8)</f>
        <v>0</v>
      </c>
      <c r="DH163" s="55"/>
      <c r="DI163" s="54">
        <f t="shared" ref="DI163:DI170" si="510">SUM(DH163*E163*F163*H163*K163*$DI$8)</f>
        <v>0</v>
      </c>
      <c r="DJ163" s="55"/>
      <c r="DK163" s="54">
        <f t="shared" ref="DK163:DK170" si="511">SUM(DJ163*E163*F163*H163*K163*$DK$8)</f>
        <v>0</v>
      </c>
      <c r="DL163" s="55"/>
      <c r="DM163" s="54">
        <f t="shared" ref="DM163:DM170" si="512">SUM(DL163*E163*F163*H163*K163*$DM$8)</f>
        <v>0</v>
      </c>
      <c r="DN163" s="55"/>
      <c r="DO163" s="54">
        <f t="shared" ref="DO163:DO170" si="513">DN163*E163*F163*H163*K163*$DO$8</f>
        <v>0</v>
      </c>
      <c r="DP163" s="55"/>
      <c r="DQ163" s="54">
        <f t="shared" ref="DQ163:DQ170" si="514">SUM(DP163*E163*F163*H163*K163*$DQ$8)</f>
        <v>0</v>
      </c>
      <c r="DR163" s="55"/>
      <c r="DS163" s="54">
        <f t="shared" ref="DS163:DS170" si="515">SUM(DR163*E163*F163*H163*K163*$DS$8)</f>
        <v>0</v>
      </c>
      <c r="DT163" s="55"/>
      <c r="DU163" s="54">
        <f t="shared" ref="DU163:DU170" si="516">SUM(DT163*E163*F163*H163*L163*$DU$8)</f>
        <v>0</v>
      </c>
      <c r="DV163" s="79"/>
      <c r="DW163" s="54">
        <f t="shared" ref="DW163:DW170" si="517">SUM(DV163*E163*F163*H163*M163*$DW$8)</f>
        <v>0</v>
      </c>
      <c r="DX163" s="53"/>
      <c r="DY163" s="54">
        <f t="shared" ref="DY163:DY170" si="518">SUM(DX163*E163*F163*H163*J163*$DY$8)</f>
        <v>0</v>
      </c>
      <c r="DZ163" s="53"/>
      <c r="EA163" s="59">
        <f t="shared" ref="EA163:EA170" si="519">SUM(DZ163*E163*F163*H163*J163*$EA$8)</f>
        <v>0</v>
      </c>
      <c r="EB163" s="55"/>
      <c r="EC163" s="54">
        <f t="shared" ref="EC163:EC170" si="520">SUM(EB163*E163*F163*H163*J163*$EC$8)</f>
        <v>0</v>
      </c>
      <c r="ED163" s="53"/>
      <c r="EE163" s="54">
        <f t="shared" ref="EE163:EE170" si="521">SUM(ED163*E163*F163*H163*J163*$EE$8)</f>
        <v>0</v>
      </c>
      <c r="EF163" s="53"/>
      <c r="EG163" s="54">
        <f t="shared" ref="EG163:EG170" si="522">EF163*E163*F163*H163*J163*$EG$8</f>
        <v>0</v>
      </c>
      <c r="EH163" s="53"/>
      <c r="EI163" s="54">
        <f t="shared" ref="EI163:EI170" si="523">EH163*E163*F163*H163*J163*$EI$8</f>
        <v>0</v>
      </c>
      <c r="EJ163" s="53"/>
      <c r="EK163" s="54"/>
      <c r="EL163" s="60">
        <f t="shared" ref="EL163:EM170" si="524">SUM(N163,X163,P163,R163,Z163,T163,V163,AB163,AD163,AF163,AH163,AJ163,AP163,AR163,AT163,AN163,CJ163,CP163,CT163,BX163,BZ163,CZ163,DB163,DD163,DF163,DH163,DJ163,DL163,AV163,AL163,AX163,AZ163,BB163,BD163,BF163,BH163,BJ163,BL163,BN163,BP163,BR163,EB163,ED163,DX163,DZ163,BT163,BV163,CR163,CL163,CN163,CV163,CX163,CB163,CD163,CF163,CH163,DN163,DP163,DR163,DT163,DV163,EF163,EH163,EJ163)</f>
        <v>0</v>
      </c>
      <c r="EM163" s="60">
        <f t="shared" si="524"/>
        <v>0</v>
      </c>
      <c r="EN163" s="1">
        <f t="shared" ref="EN163:EN170" si="525">EL163*H163</f>
        <v>0</v>
      </c>
    </row>
    <row r="164" spans="1:265" ht="30" x14ac:dyDescent="0.25">
      <c r="A164" s="44"/>
      <c r="B164" s="44">
        <v>118</v>
      </c>
      <c r="C164" s="46" t="s">
        <v>435</v>
      </c>
      <c r="D164" s="67" t="s">
        <v>436</v>
      </c>
      <c r="E164" s="48">
        <v>13520</v>
      </c>
      <c r="F164" s="49">
        <v>3.55</v>
      </c>
      <c r="G164" s="49"/>
      <c r="H164" s="50">
        <v>1</v>
      </c>
      <c r="I164" s="51"/>
      <c r="J164" s="48">
        <v>1.4</v>
      </c>
      <c r="K164" s="48">
        <v>1.68</v>
      </c>
      <c r="L164" s="48">
        <v>2.23</v>
      </c>
      <c r="M164" s="52">
        <v>2.57</v>
      </c>
      <c r="N164" s="55"/>
      <c r="O164" s="54">
        <f t="shared" si="461"/>
        <v>0</v>
      </c>
      <c r="P164" s="55"/>
      <c r="Q164" s="54">
        <f t="shared" si="462"/>
        <v>0</v>
      </c>
      <c r="R164" s="55"/>
      <c r="S164" s="54">
        <f t="shared" si="463"/>
        <v>0</v>
      </c>
      <c r="T164" s="55"/>
      <c r="U164" s="54">
        <f t="shared" si="464"/>
        <v>0</v>
      </c>
      <c r="V164" s="55"/>
      <c r="W164" s="53">
        <f t="shared" si="465"/>
        <v>0</v>
      </c>
      <c r="X164" s="55"/>
      <c r="Y164" s="54">
        <f t="shared" si="466"/>
        <v>0</v>
      </c>
      <c r="Z164" s="55"/>
      <c r="AA164" s="54">
        <f t="shared" si="467"/>
        <v>0</v>
      </c>
      <c r="AB164" s="55"/>
      <c r="AC164" s="54">
        <f t="shared" si="468"/>
        <v>0</v>
      </c>
      <c r="AD164" s="55"/>
      <c r="AE164" s="54">
        <f t="shared" si="469"/>
        <v>0</v>
      </c>
      <c r="AF164" s="55"/>
      <c r="AG164" s="54">
        <f t="shared" si="470"/>
        <v>0</v>
      </c>
      <c r="AH164" s="55">
        <v>15</v>
      </c>
      <c r="AI164" s="54">
        <f t="shared" si="471"/>
        <v>1007915.9999999999</v>
      </c>
      <c r="AJ164" s="55"/>
      <c r="AK164" s="53">
        <f t="shared" si="472"/>
        <v>0</v>
      </c>
      <c r="AL164" s="55"/>
      <c r="AM164" s="54">
        <f t="shared" si="473"/>
        <v>0</v>
      </c>
      <c r="AN164" s="53"/>
      <c r="AO164" s="54">
        <f t="shared" si="474"/>
        <v>0</v>
      </c>
      <c r="AP164" s="55"/>
      <c r="AQ164" s="54">
        <f t="shared" si="475"/>
        <v>0</v>
      </c>
      <c r="AR164" s="55"/>
      <c r="AS164" s="54">
        <f t="shared" si="476"/>
        <v>0</v>
      </c>
      <c r="AT164" s="55"/>
      <c r="AU164" s="54">
        <f t="shared" si="477"/>
        <v>0</v>
      </c>
      <c r="AV164" s="55"/>
      <c r="AW164" s="54">
        <f t="shared" si="478"/>
        <v>0</v>
      </c>
      <c r="AX164" s="55"/>
      <c r="AY164" s="54">
        <f t="shared" si="479"/>
        <v>0</v>
      </c>
      <c r="AZ164" s="55"/>
      <c r="BA164" s="54">
        <f t="shared" si="480"/>
        <v>0</v>
      </c>
      <c r="BB164" s="55"/>
      <c r="BC164" s="54">
        <f t="shared" si="481"/>
        <v>0</v>
      </c>
      <c r="BD164" s="55"/>
      <c r="BE164" s="54">
        <f t="shared" si="482"/>
        <v>0</v>
      </c>
      <c r="BF164" s="55"/>
      <c r="BG164" s="54">
        <f t="shared" si="483"/>
        <v>0</v>
      </c>
      <c r="BH164" s="55"/>
      <c r="BI164" s="54">
        <f t="shared" si="484"/>
        <v>0</v>
      </c>
      <c r="BJ164" s="55"/>
      <c r="BK164" s="54">
        <f t="shared" si="485"/>
        <v>0</v>
      </c>
      <c r="BL164" s="55"/>
      <c r="BM164" s="54">
        <f t="shared" si="486"/>
        <v>0</v>
      </c>
      <c r="BN164" s="55"/>
      <c r="BO164" s="54">
        <f t="shared" si="487"/>
        <v>0</v>
      </c>
      <c r="BP164" s="55"/>
      <c r="BQ164" s="54">
        <f t="shared" si="488"/>
        <v>0</v>
      </c>
      <c r="BR164" s="55"/>
      <c r="BS164" s="54">
        <f t="shared" si="489"/>
        <v>0</v>
      </c>
      <c r="BT164" s="55"/>
      <c r="BU164" s="54">
        <f t="shared" si="490"/>
        <v>0</v>
      </c>
      <c r="BV164" s="55"/>
      <c r="BW164" s="54">
        <f t="shared" si="491"/>
        <v>0</v>
      </c>
      <c r="BX164" s="55"/>
      <c r="BY164" s="54">
        <f t="shared" si="492"/>
        <v>0</v>
      </c>
      <c r="BZ164" s="55"/>
      <c r="CA164" s="54">
        <f t="shared" si="493"/>
        <v>0</v>
      </c>
      <c r="CB164" s="55"/>
      <c r="CC164" s="54">
        <f t="shared" si="494"/>
        <v>0</v>
      </c>
      <c r="CD164" s="55"/>
      <c r="CE164" s="54">
        <f t="shared" si="495"/>
        <v>0</v>
      </c>
      <c r="CF164" s="55"/>
      <c r="CG164" s="54">
        <f t="shared" si="496"/>
        <v>0</v>
      </c>
      <c r="CH164" s="127"/>
      <c r="CI164" s="54">
        <f t="shared" si="497"/>
        <v>0</v>
      </c>
      <c r="CJ164" s="55"/>
      <c r="CK164" s="54">
        <f t="shared" si="498"/>
        <v>0</v>
      </c>
      <c r="CL164" s="55"/>
      <c r="CM164" s="54">
        <f t="shared" si="499"/>
        <v>0</v>
      </c>
      <c r="CN164" s="55"/>
      <c r="CO164" s="54">
        <f t="shared" si="500"/>
        <v>0</v>
      </c>
      <c r="CP164" s="55"/>
      <c r="CQ164" s="54">
        <f t="shared" si="501"/>
        <v>0</v>
      </c>
      <c r="CR164" s="55"/>
      <c r="CS164" s="54">
        <f t="shared" si="502"/>
        <v>0</v>
      </c>
      <c r="CT164" s="55"/>
      <c r="CU164" s="54">
        <f t="shared" si="503"/>
        <v>0</v>
      </c>
      <c r="CV164" s="55"/>
      <c r="CW164" s="54">
        <f t="shared" si="504"/>
        <v>0</v>
      </c>
      <c r="CX164" s="55"/>
      <c r="CY164" s="54">
        <f t="shared" si="505"/>
        <v>0</v>
      </c>
      <c r="CZ164" s="55"/>
      <c r="DA164" s="54">
        <f t="shared" si="506"/>
        <v>0</v>
      </c>
      <c r="DB164" s="55"/>
      <c r="DC164" s="54">
        <f t="shared" si="507"/>
        <v>0</v>
      </c>
      <c r="DD164" s="55"/>
      <c r="DE164" s="54">
        <f t="shared" si="508"/>
        <v>0</v>
      </c>
      <c r="DF164" s="55"/>
      <c r="DG164" s="54">
        <f t="shared" si="509"/>
        <v>0</v>
      </c>
      <c r="DH164" s="55"/>
      <c r="DI164" s="54">
        <f t="shared" si="510"/>
        <v>0</v>
      </c>
      <c r="DJ164" s="55"/>
      <c r="DK164" s="54">
        <f t="shared" si="511"/>
        <v>0</v>
      </c>
      <c r="DL164" s="55"/>
      <c r="DM164" s="54">
        <f t="shared" si="512"/>
        <v>0</v>
      </c>
      <c r="DN164" s="55"/>
      <c r="DO164" s="54">
        <f t="shared" si="513"/>
        <v>0</v>
      </c>
      <c r="DP164" s="55"/>
      <c r="DQ164" s="54">
        <f t="shared" si="514"/>
        <v>0</v>
      </c>
      <c r="DR164" s="55"/>
      <c r="DS164" s="54">
        <f t="shared" si="515"/>
        <v>0</v>
      </c>
      <c r="DT164" s="55"/>
      <c r="DU164" s="54">
        <f t="shared" si="516"/>
        <v>0</v>
      </c>
      <c r="DV164" s="79"/>
      <c r="DW164" s="54">
        <f t="shared" si="517"/>
        <v>0</v>
      </c>
      <c r="DX164" s="53"/>
      <c r="DY164" s="54">
        <f t="shared" si="518"/>
        <v>0</v>
      </c>
      <c r="DZ164" s="53"/>
      <c r="EA164" s="59">
        <f t="shared" si="519"/>
        <v>0</v>
      </c>
      <c r="EB164" s="55"/>
      <c r="EC164" s="54">
        <f t="shared" si="520"/>
        <v>0</v>
      </c>
      <c r="ED164" s="53"/>
      <c r="EE164" s="54">
        <f t="shared" si="521"/>
        <v>0</v>
      </c>
      <c r="EF164" s="53"/>
      <c r="EG164" s="54">
        <f t="shared" si="522"/>
        <v>0</v>
      </c>
      <c r="EH164" s="53"/>
      <c r="EI164" s="54">
        <f t="shared" si="523"/>
        <v>0</v>
      </c>
      <c r="EJ164" s="53"/>
      <c r="EK164" s="54">
        <f>EJ164*E164*F164*H164*K164*EK8</f>
        <v>0</v>
      </c>
      <c r="EL164" s="60">
        <f t="shared" si="524"/>
        <v>15</v>
      </c>
      <c r="EM164" s="60">
        <f t="shared" si="524"/>
        <v>1007915.9999999999</v>
      </c>
      <c r="EN164" s="1">
        <f t="shared" si="525"/>
        <v>15</v>
      </c>
    </row>
    <row r="165" spans="1:265" s="89" customFormat="1" ht="30" x14ac:dyDescent="0.25">
      <c r="A165" s="44"/>
      <c r="B165" s="44">
        <v>119</v>
      </c>
      <c r="C165" s="46" t="s">
        <v>437</v>
      </c>
      <c r="D165" s="47" t="s">
        <v>438</v>
      </c>
      <c r="E165" s="48">
        <v>13520</v>
      </c>
      <c r="F165" s="49">
        <v>1.57</v>
      </c>
      <c r="G165" s="49"/>
      <c r="H165" s="50">
        <v>1</v>
      </c>
      <c r="I165" s="51"/>
      <c r="J165" s="48">
        <v>1.4</v>
      </c>
      <c r="K165" s="48">
        <v>1.68</v>
      </c>
      <c r="L165" s="48">
        <v>2.23</v>
      </c>
      <c r="M165" s="52">
        <v>2.57</v>
      </c>
      <c r="N165" s="55"/>
      <c r="O165" s="54">
        <f t="shared" si="461"/>
        <v>0</v>
      </c>
      <c r="P165" s="53"/>
      <c r="Q165" s="54">
        <f t="shared" si="462"/>
        <v>0</v>
      </c>
      <c r="R165" s="55"/>
      <c r="S165" s="54">
        <f t="shared" si="463"/>
        <v>0</v>
      </c>
      <c r="T165" s="55"/>
      <c r="U165" s="54">
        <f t="shared" si="464"/>
        <v>0</v>
      </c>
      <c r="V165" s="55"/>
      <c r="W165" s="53">
        <f t="shared" si="465"/>
        <v>0</v>
      </c>
      <c r="X165" s="55"/>
      <c r="Y165" s="54">
        <f t="shared" si="466"/>
        <v>0</v>
      </c>
      <c r="Z165" s="55"/>
      <c r="AA165" s="54">
        <f t="shared" si="467"/>
        <v>0</v>
      </c>
      <c r="AB165" s="55"/>
      <c r="AC165" s="54">
        <f t="shared" si="468"/>
        <v>0</v>
      </c>
      <c r="AD165" s="55"/>
      <c r="AE165" s="54">
        <f t="shared" si="469"/>
        <v>0</v>
      </c>
      <c r="AF165" s="55"/>
      <c r="AG165" s="54">
        <f t="shared" si="470"/>
        <v>0</v>
      </c>
      <c r="AH165" s="55"/>
      <c r="AI165" s="54">
        <f t="shared" si="471"/>
        <v>0</v>
      </c>
      <c r="AJ165" s="55"/>
      <c r="AK165" s="53">
        <f t="shared" si="472"/>
        <v>0</v>
      </c>
      <c r="AL165" s="55"/>
      <c r="AM165" s="54">
        <f t="shared" si="473"/>
        <v>0</v>
      </c>
      <c r="AN165" s="68"/>
      <c r="AO165" s="54">
        <f t="shared" si="474"/>
        <v>0</v>
      </c>
      <c r="AP165" s="55"/>
      <c r="AQ165" s="54">
        <f t="shared" si="475"/>
        <v>0</v>
      </c>
      <c r="AR165" s="55"/>
      <c r="AS165" s="54">
        <f t="shared" si="476"/>
        <v>0</v>
      </c>
      <c r="AT165" s="55"/>
      <c r="AU165" s="54">
        <f t="shared" si="477"/>
        <v>0</v>
      </c>
      <c r="AV165" s="55"/>
      <c r="AW165" s="54">
        <f t="shared" si="478"/>
        <v>0</v>
      </c>
      <c r="AX165" s="55"/>
      <c r="AY165" s="54">
        <f t="shared" si="479"/>
        <v>0</v>
      </c>
      <c r="AZ165" s="55"/>
      <c r="BA165" s="54">
        <f t="shared" si="480"/>
        <v>0</v>
      </c>
      <c r="BB165" s="55"/>
      <c r="BC165" s="54">
        <f t="shared" si="481"/>
        <v>0</v>
      </c>
      <c r="BD165" s="55"/>
      <c r="BE165" s="54">
        <f t="shared" si="482"/>
        <v>0</v>
      </c>
      <c r="BF165" s="55"/>
      <c r="BG165" s="54">
        <f t="shared" si="483"/>
        <v>0</v>
      </c>
      <c r="BH165" s="55"/>
      <c r="BI165" s="54">
        <f t="shared" si="484"/>
        <v>0</v>
      </c>
      <c r="BJ165" s="55"/>
      <c r="BK165" s="54">
        <f t="shared" si="485"/>
        <v>0</v>
      </c>
      <c r="BL165" s="55"/>
      <c r="BM165" s="54">
        <f t="shared" si="486"/>
        <v>0</v>
      </c>
      <c r="BN165" s="55"/>
      <c r="BO165" s="54">
        <f t="shared" si="487"/>
        <v>0</v>
      </c>
      <c r="BP165" s="55"/>
      <c r="BQ165" s="54">
        <f t="shared" si="488"/>
        <v>0</v>
      </c>
      <c r="BR165" s="55"/>
      <c r="BS165" s="54">
        <f t="shared" si="489"/>
        <v>0</v>
      </c>
      <c r="BT165" s="55"/>
      <c r="BU165" s="54">
        <f t="shared" si="490"/>
        <v>0</v>
      </c>
      <c r="BV165" s="55"/>
      <c r="BW165" s="54">
        <f t="shared" si="491"/>
        <v>0</v>
      </c>
      <c r="BX165" s="55"/>
      <c r="BY165" s="54">
        <f t="shared" si="492"/>
        <v>0</v>
      </c>
      <c r="BZ165" s="55"/>
      <c r="CA165" s="54">
        <f t="shared" si="493"/>
        <v>0</v>
      </c>
      <c r="CB165" s="55"/>
      <c r="CC165" s="54">
        <f t="shared" si="494"/>
        <v>0</v>
      </c>
      <c r="CD165" s="55"/>
      <c r="CE165" s="54">
        <f t="shared" si="495"/>
        <v>0</v>
      </c>
      <c r="CF165" s="55"/>
      <c r="CG165" s="54">
        <f t="shared" si="496"/>
        <v>0</v>
      </c>
      <c r="CH165" s="126"/>
      <c r="CI165" s="54">
        <f t="shared" si="497"/>
        <v>0</v>
      </c>
      <c r="CJ165" s="55"/>
      <c r="CK165" s="54">
        <f t="shared" si="498"/>
        <v>0</v>
      </c>
      <c r="CL165" s="55"/>
      <c r="CM165" s="54">
        <f t="shared" si="499"/>
        <v>0</v>
      </c>
      <c r="CN165" s="55"/>
      <c r="CO165" s="54">
        <f t="shared" si="500"/>
        <v>0</v>
      </c>
      <c r="CP165" s="55"/>
      <c r="CQ165" s="54">
        <f t="shared" si="501"/>
        <v>0</v>
      </c>
      <c r="CR165" s="55"/>
      <c r="CS165" s="54">
        <f t="shared" si="502"/>
        <v>0</v>
      </c>
      <c r="CT165" s="55"/>
      <c r="CU165" s="54">
        <f t="shared" si="503"/>
        <v>0</v>
      </c>
      <c r="CV165" s="55"/>
      <c r="CW165" s="54">
        <f t="shared" si="504"/>
        <v>0</v>
      </c>
      <c r="CX165" s="55"/>
      <c r="CY165" s="54">
        <f t="shared" si="505"/>
        <v>0</v>
      </c>
      <c r="CZ165" s="55"/>
      <c r="DA165" s="54">
        <f t="shared" si="506"/>
        <v>0</v>
      </c>
      <c r="DB165" s="55"/>
      <c r="DC165" s="54">
        <f t="shared" si="507"/>
        <v>0</v>
      </c>
      <c r="DD165" s="55"/>
      <c r="DE165" s="54">
        <f t="shared" si="508"/>
        <v>0</v>
      </c>
      <c r="DF165" s="55"/>
      <c r="DG165" s="54">
        <f t="shared" si="509"/>
        <v>0</v>
      </c>
      <c r="DH165" s="55"/>
      <c r="DI165" s="54">
        <f t="shared" si="510"/>
        <v>0</v>
      </c>
      <c r="DJ165" s="55"/>
      <c r="DK165" s="54">
        <f t="shared" si="511"/>
        <v>0</v>
      </c>
      <c r="DL165" s="55"/>
      <c r="DM165" s="54">
        <f t="shared" si="512"/>
        <v>0</v>
      </c>
      <c r="DN165" s="55"/>
      <c r="DO165" s="54">
        <f t="shared" si="513"/>
        <v>0</v>
      </c>
      <c r="DP165" s="55"/>
      <c r="DQ165" s="54">
        <f t="shared" si="514"/>
        <v>0</v>
      </c>
      <c r="DR165" s="55"/>
      <c r="DS165" s="54">
        <f t="shared" si="515"/>
        <v>0</v>
      </c>
      <c r="DT165" s="55"/>
      <c r="DU165" s="54">
        <f t="shared" si="516"/>
        <v>0</v>
      </c>
      <c r="DV165" s="79"/>
      <c r="DW165" s="54">
        <f t="shared" si="517"/>
        <v>0</v>
      </c>
      <c r="DX165" s="68"/>
      <c r="DY165" s="54">
        <f t="shared" si="518"/>
        <v>0</v>
      </c>
      <c r="DZ165" s="53"/>
      <c r="EA165" s="59">
        <f t="shared" si="519"/>
        <v>0</v>
      </c>
      <c r="EB165" s="55"/>
      <c r="EC165" s="54">
        <f t="shared" si="520"/>
        <v>0</v>
      </c>
      <c r="ED165" s="53"/>
      <c r="EE165" s="54">
        <f t="shared" si="521"/>
        <v>0</v>
      </c>
      <c r="EF165" s="53"/>
      <c r="EG165" s="54">
        <f t="shared" si="522"/>
        <v>0</v>
      </c>
      <c r="EH165" s="53"/>
      <c r="EI165" s="54">
        <f t="shared" si="523"/>
        <v>0</v>
      </c>
      <c r="EJ165" s="53"/>
      <c r="EK165" s="54"/>
      <c r="EL165" s="60">
        <f t="shared" si="524"/>
        <v>0</v>
      </c>
      <c r="EM165" s="60">
        <f t="shared" si="524"/>
        <v>0</v>
      </c>
      <c r="EN165" s="1">
        <f t="shared" si="525"/>
        <v>0</v>
      </c>
      <c r="EQ165" s="200"/>
      <c r="ER165" s="200"/>
      <c r="ES165" s="200"/>
      <c r="ET165" s="200"/>
      <c r="EU165" s="200"/>
      <c r="EV165" s="200"/>
      <c r="EW165" s="200"/>
      <c r="EX165" s="200"/>
      <c r="EY165" s="200"/>
      <c r="EZ165" s="200"/>
      <c r="FA165" s="200"/>
      <c r="FB165" s="200"/>
      <c r="FC165" s="200"/>
      <c r="FD165" s="200"/>
      <c r="FE165" s="200"/>
      <c r="FF165" s="200"/>
      <c r="FG165" s="200"/>
      <c r="FH165" s="200"/>
      <c r="FI165" s="200"/>
      <c r="FJ165" s="200"/>
      <c r="FK165" s="200"/>
      <c r="FL165" s="200"/>
      <c r="FM165" s="200"/>
      <c r="FN165" s="200"/>
      <c r="FO165" s="200"/>
      <c r="FP165" s="200"/>
      <c r="FQ165" s="200"/>
      <c r="FR165" s="200"/>
      <c r="FS165" s="200"/>
      <c r="FT165" s="200"/>
      <c r="FU165" s="200"/>
      <c r="FV165" s="200"/>
      <c r="FW165" s="200"/>
      <c r="FX165" s="200"/>
      <c r="FY165" s="200"/>
      <c r="FZ165" s="200"/>
      <c r="GA165" s="200"/>
      <c r="GB165" s="200"/>
      <c r="GC165" s="200"/>
      <c r="GD165" s="200"/>
      <c r="GE165" s="200"/>
      <c r="GF165" s="200"/>
      <c r="GG165" s="200"/>
      <c r="GH165" s="200"/>
      <c r="GI165" s="200"/>
      <c r="GJ165" s="200"/>
      <c r="GK165" s="200"/>
      <c r="GL165" s="200"/>
      <c r="GM165" s="200"/>
      <c r="GN165" s="200"/>
      <c r="GO165" s="200"/>
      <c r="GP165" s="200"/>
      <c r="GQ165" s="200"/>
      <c r="GR165" s="200"/>
      <c r="GS165" s="200"/>
      <c r="GT165" s="200"/>
      <c r="GU165" s="200"/>
      <c r="GV165" s="200"/>
      <c r="GW165" s="200"/>
      <c r="GX165" s="200"/>
      <c r="GY165" s="200"/>
      <c r="GZ165" s="200"/>
      <c r="HA165" s="200"/>
      <c r="HB165" s="200"/>
      <c r="HC165" s="200"/>
      <c r="HD165" s="200"/>
      <c r="HE165" s="200"/>
      <c r="HF165" s="200"/>
      <c r="HG165" s="200"/>
      <c r="HH165" s="200"/>
      <c r="HI165" s="200"/>
      <c r="HJ165" s="200"/>
      <c r="HK165" s="200"/>
      <c r="HL165" s="200"/>
      <c r="HM165" s="200"/>
      <c r="HN165" s="200"/>
      <c r="HO165" s="200"/>
      <c r="HP165" s="200"/>
      <c r="HQ165" s="200"/>
      <c r="HR165" s="200"/>
      <c r="HS165" s="200"/>
      <c r="HT165" s="200"/>
      <c r="HU165" s="200"/>
      <c r="HV165" s="200"/>
      <c r="HW165" s="200"/>
      <c r="HX165" s="200"/>
      <c r="HY165" s="200"/>
      <c r="HZ165" s="200"/>
      <c r="IA165" s="200"/>
      <c r="IB165" s="200"/>
      <c r="IC165" s="200"/>
      <c r="ID165" s="200"/>
      <c r="IE165" s="200"/>
      <c r="IF165" s="200"/>
      <c r="IG165" s="200"/>
      <c r="IH165" s="200"/>
      <c r="II165" s="200"/>
      <c r="IJ165" s="200"/>
      <c r="IK165" s="200"/>
      <c r="IL165" s="200"/>
      <c r="IM165" s="200"/>
      <c r="IN165" s="200"/>
      <c r="IO165" s="200"/>
      <c r="IP165" s="200"/>
      <c r="IQ165" s="200"/>
      <c r="IR165" s="200"/>
      <c r="IS165" s="200"/>
      <c r="IT165" s="200"/>
      <c r="IU165" s="200"/>
      <c r="IV165" s="200"/>
      <c r="IW165" s="200"/>
      <c r="IX165" s="200"/>
      <c r="IY165" s="200"/>
      <c r="IZ165" s="200"/>
      <c r="JA165" s="200"/>
      <c r="JB165" s="200"/>
      <c r="JC165" s="200"/>
      <c r="JD165" s="200"/>
      <c r="JE165" s="200"/>
    </row>
    <row r="166" spans="1:265" ht="30" x14ac:dyDescent="0.25">
      <c r="A166" s="44"/>
      <c r="B166" s="44">
        <v>120</v>
      </c>
      <c r="C166" s="46" t="s">
        <v>439</v>
      </c>
      <c r="D166" s="47" t="s">
        <v>440</v>
      </c>
      <c r="E166" s="48">
        <v>13520</v>
      </c>
      <c r="F166" s="49">
        <v>2.2599999999999998</v>
      </c>
      <c r="G166" s="49"/>
      <c r="H166" s="50">
        <v>1</v>
      </c>
      <c r="I166" s="51"/>
      <c r="J166" s="48">
        <v>1.4</v>
      </c>
      <c r="K166" s="48">
        <v>1.68</v>
      </c>
      <c r="L166" s="48">
        <v>2.23</v>
      </c>
      <c r="M166" s="52">
        <v>2.57</v>
      </c>
      <c r="N166" s="55"/>
      <c r="O166" s="54">
        <f t="shared" si="461"/>
        <v>0</v>
      </c>
      <c r="P166" s="55"/>
      <c r="Q166" s="54">
        <f t="shared" si="462"/>
        <v>0</v>
      </c>
      <c r="R166" s="55"/>
      <c r="S166" s="54">
        <f t="shared" si="463"/>
        <v>0</v>
      </c>
      <c r="T166" s="55"/>
      <c r="U166" s="54">
        <f t="shared" si="464"/>
        <v>0</v>
      </c>
      <c r="V166" s="55"/>
      <c r="W166" s="53">
        <f t="shared" si="465"/>
        <v>0</v>
      </c>
      <c r="X166" s="55"/>
      <c r="Y166" s="54">
        <f t="shared" si="466"/>
        <v>0</v>
      </c>
      <c r="Z166" s="55"/>
      <c r="AA166" s="54">
        <f t="shared" si="467"/>
        <v>0</v>
      </c>
      <c r="AB166" s="55"/>
      <c r="AC166" s="54">
        <f t="shared" si="468"/>
        <v>0</v>
      </c>
      <c r="AD166" s="55"/>
      <c r="AE166" s="54">
        <f t="shared" si="469"/>
        <v>0</v>
      </c>
      <c r="AF166" s="55"/>
      <c r="AG166" s="54">
        <f t="shared" si="470"/>
        <v>0</v>
      </c>
      <c r="AH166" s="55"/>
      <c r="AI166" s="54">
        <f t="shared" si="471"/>
        <v>0</v>
      </c>
      <c r="AJ166" s="55"/>
      <c r="AK166" s="53">
        <f t="shared" si="472"/>
        <v>0</v>
      </c>
      <c r="AL166" s="55"/>
      <c r="AM166" s="54">
        <f t="shared" si="473"/>
        <v>0</v>
      </c>
      <c r="AN166" s="53"/>
      <c r="AO166" s="54">
        <f t="shared" si="474"/>
        <v>0</v>
      </c>
      <c r="AP166" s="55"/>
      <c r="AQ166" s="54">
        <f t="shared" si="475"/>
        <v>0</v>
      </c>
      <c r="AR166" s="55"/>
      <c r="AS166" s="54">
        <f t="shared" si="476"/>
        <v>0</v>
      </c>
      <c r="AT166" s="55"/>
      <c r="AU166" s="54">
        <f t="shared" si="477"/>
        <v>0</v>
      </c>
      <c r="AV166" s="55"/>
      <c r="AW166" s="54">
        <f t="shared" si="478"/>
        <v>0</v>
      </c>
      <c r="AX166" s="55"/>
      <c r="AY166" s="54">
        <f t="shared" si="479"/>
        <v>0</v>
      </c>
      <c r="AZ166" s="55"/>
      <c r="BA166" s="54">
        <f t="shared" si="480"/>
        <v>0</v>
      </c>
      <c r="BB166" s="55"/>
      <c r="BC166" s="54">
        <f t="shared" si="481"/>
        <v>0</v>
      </c>
      <c r="BD166" s="55"/>
      <c r="BE166" s="54">
        <f t="shared" si="482"/>
        <v>0</v>
      </c>
      <c r="BF166" s="55"/>
      <c r="BG166" s="54">
        <f t="shared" si="483"/>
        <v>0</v>
      </c>
      <c r="BH166" s="55"/>
      <c r="BI166" s="54">
        <f t="shared" si="484"/>
        <v>0</v>
      </c>
      <c r="BJ166" s="55"/>
      <c r="BK166" s="54">
        <f t="shared" si="485"/>
        <v>0</v>
      </c>
      <c r="BL166" s="55"/>
      <c r="BM166" s="54">
        <f t="shared" si="486"/>
        <v>0</v>
      </c>
      <c r="BN166" s="55"/>
      <c r="BO166" s="54">
        <f t="shared" si="487"/>
        <v>0</v>
      </c>
      <c r="BP166" s="55"/>
      <c r="BQ166" s="54">
        <f t="shared" si="488"/>
        <v>0</v>
      </c>
      <c r="BR166" s="55"/>
      <c r="BS166" s="54">
        <f t="shared" si="489"/>
        <v>0</v>
      </c>
      <c r="BT166" s="55"/>
      <c r="BU166" s="54">
        <f t="shared" si="490"/>
        <v>0</v>
      </c>
      <c r="BV166" s="55"/>
      <c r="BW166" s="54">
        <f t="shared" si="491"/>
        <v>0</v>
      </c>
      <c r="BX166" s="55"/>
      <c r="BY166" s="54">
        <f t="shared" si="492"/>
        <v>0</v>
      </c>
      <c r="BZ166" s="55"/>
      <c r="CA166" s="54">
        <f t="shared" si="493"/>
        <v>0</v>
      </c>
      <c r="CB166" s="55"/>
      <c r="CC166" s="54">
        <f t="shared" si="494"/>
        <v>0</v>
      </c>
      <c r="CD166" s="55"/>
      <c r="CE166" s="54">
        <f t="shared" si="495"/>
        <v>0</v>
      </c>
      <c r="CF166" s="55"/>
      <c r="CG166" s="54">
        <f t="shared" si="496"/>
        <v>0</v>
      </c>
      <c r="CH166" s="126"/>
      <c r="CI166" s="54">
        <f t="shared" si="497"/>
        <v>0</v>
      </c>
      <c r="CJ166" s="55"/>
      <c r="CK166" s="54">
        <f t="shared" si="498"/>
        <v>0</v>
      </c>
      <c r="CL166" s="55"/>
      <c r="CM166" s="54">
        <f t="shared" si="499"/>
        <v>0</v>
      </c>
      <c r="CN166" s="55"/>
      <c r="CO166" s="54">
        <f t="shared" si="500"/>
        <v>0</v>
      </c>
      <c r="CP166" s="55"/>
      <c r="CQ166" s="54">
        <f t="shared" si="501"/>
        <v>0</v>
      </c>
      <c r="CR166" s="55"/>
      <c r="CS166" s="54">
        <f t="shared" si="502"/>
        <v>0</v>
      </c>
      <c r="CT166" s="55"/>
      <c r="CU166" s="54">
        <f t="shared" si="503"/>
        <v>0</v>
      </c>
      <c r="CV166" s="55"/>
      <c r="CW166" s="54">
        <f t="shared" si="504"/>
        <v>0</v>
      </c>
      <c r="CX166" s="55"/>
      <c r="CY166" s="54">
        <f t="shared" si="505"/>
        <v>0</v>
      </c>
      <c r="CZ166" s="55"/>
      <c r="DA166" s="54">
        <f t="shared" si="506"/>
        <v>0</v>
      </c>
      <c r="DB166" s="55"/>
      <c r="DC166" s="54">
        <f t="shared" si="507"/>
        <v>0</v>
      </c>
      <c r="DD166" s="55"/>
      <c r="DE166" s="54">
        <f t="shared" si="508"/>
        <v>0</v>
      </c>
      <c r="DF166" s="55"/>
      <c r="DG166" s="54">
        <f t="shared" si="509"/>
        <v>0</v>
      </c>
      <c r="DH166" s="55"/>
      <c r="DI166" s="54">
        <f t="shared" si="510"/>
        <v>0</v>
      </c>
      <c r="DJ166" s="55"/>
      <c r="DK166" s="54">
        <f t="shared" si="511"/>
        <v>0</v>
      </c>
      <c r="DL166" s="55"/>
      <c r="DM166" s="54">
        <f t="shared" si="512"/>
        <v>0</v>
      </c>
      <c r="DN166" s="55"/>
      <c r="DO166" s="54">
        <f t="shared" si="513"/>
        <v>0</v>
      </c>
      <c r="DP166" s="55"/>
      <c r="DQ166" s="54">
        <f t="shared" si="514"/>
        <v>0</v>
      </c>
      <c r="DR166" s="55"/>
      <c r="DS166" s="54">
        <f t="shared" si="515"/>
        <v>0</v>
      </c>
      <c r="DT166" s="55"/>
      <c r="DU166" s="54">
        <f t="shared" si="516"/>
        <v>0</v>
      </c>
      <c r="DV166" s="79"/>
      <c r="DW166" s="54">
        <f t="shared" si="517"/>
        <v>0</v>
      </c>
      <c r="DX166" s="53"/>
      <c r="DY166" s="54">
        <f t="shared" si="518"/>
        <v>0</v>
      </c>
      <c r="DZ166" s="53"/>
      <c r="EA166" s="59">
        <f t="shared" si="519"/>
        <v>0</v>
      </c>
      <c r="EB166" s="55"/>
      <c r="EC166" s="54">
        <f t="shared" si="520"/>
        <v>0</v>
      </c>
      <c r="ED166" s="53"/>
      <c r="EE166" s="54">
        <f t="shared" si="521"/>
        <v>0</v>
      </c>
      <c r="EF166" s="53"/>
      <c r="EG166" s="54">
        <f t="shared" si="522"/>
        <v>0</v>
      </c>
      <c r="EH166" s="53"/>
      <c r="EI166" s="54">
        <f t="shared" si="523"/>
        <v>0</v>
      </c>
      <c r="EJ166" s="53"/>
      <c r="EK166" s="54"/>
      <c r="EL166" s="60">
        <f t="shared" si="524"/>
        <v>0</v>
      </c>
      <c r="EM166" s="60">
        <f t="shared" si="524"/>
        <v>0</v>
      </c>
      <c r="EN166" s="1">
        <f t="shared" si="525"/>
        <v>0</v>
      </c>
    </row>
    <row r="167" spans="1:265" ht="30" x14ac:dyDescent="0.25">
      <c r="A167" s="44"/>
      <c r="B167" s="44">
        <v>121</v>
      </c>
      <c r="C167" s="46" t="s">
        <v>441</v>
      </c>
      <c r="D167" s="47" t="s">
        <v>442</v>
      </c>
      <c r="E167" s="48">
        <v>13520</v>
      </c>
      <c r="F167" s="49">
        <v>3.24</v>
      </c>
      <c r="G167" s="49"/>
      <c r="H167" s="50">
        <v>1</v>
      </c>
      <c r="I167" s="51"/>
      <c r="J167" s="48">
        <v>1.4</v>
      </c>
      <c r="K167" s="48">
        <v>1.68</v>
      </c>
      <c r="L167" s="48">
        <v>2.23</v>
      </c>
      <c r="M167" s="52">
        <v>2.57</v>
      </c>
      <c r="N167" s="55"/>
      <c r="O167" s="54">
        <f t="shared" si="461"/>
        <v>0</v>
      </c>
      <c r="P167" s="55"/>
      <c r="Q167" s="54">
        <f t="shared" si="462"/>
        <v>0</v>
      </c>
      <c r="R167" s="55"/>
      <c r="S167" s="54">
        <f t="shared" si="463"/>
        <v>0</v>
      </c>
      <c r="T167" s="55"/>
      <c r="U167" s="54">
        <f t="shared" si="464"/>
        <v>0</v>
      </c>
      <c r="V167" s="55"/>
      <c r="W167" s="53">
        <f t="shared" si="465"/>
        <v>0</v>
      </c>
      <c r="X167" s="55"/>
      <c r="Y167" s="54">
        <f t="shared" si="466"/>
        <v>0</v>
      </c>
      <c r="Z167" s="55"/>
      <c r="AA167" s="54">
        <f t="shared" si="467"/>
        <v>0</v>
      </c>
      <c r="AB167" s="55"/>
      <c r="AC167" s="54">
        <f t="shared" si="468"/>
        <v>0</v>
      </c>
      <c r="AD167" s="55"/>
      <c r="AE167" s="54">
        <f t="shared" si="469"/>
        <v>0</v>
      </c>
      <c r="AF167" s="55"/>
      <c r="AG167" s="54">
        <f t="shared" si="470"/>
        <v>0</v>
      </c>
      <c r="AH167" s="55">
        <v>40</v>
      </c>
      <c r="AI167" s="54">
        <f t="shared" si="471"/>
        <v>2453068.7999999998</v>
      </c>
      <c r="AJ167" s="55"/>
      <c r="AK167" s="53">
        <f t="shared" si="472"/>
        <v>0</v>
      </c>
      <c r="AL167" s="55"/>
      <c r="AM167" s="54">
        <f t="shared" si="473"/>
        <v>0</v>
      </c>
      <c r="AN167" s="53"/>
      <c r="AO167" s="54">
        <f t="shared" si="474"/>
        <v>0</v>
      </c>
      <c r="AP167" s="55"/>
      <c r="AQ167" s="54">
        <f t="shared" si="475"/>
        <v>0</v>
      </c>
      <c r="AR167" s="55"/>
      <c r="AS167" s="54">
        <f t="shared" si="476"/>
        <v>0</v>
      </c>
      <c r="AT167" s="55"/>
      <c r="AU167" s="54">
        <f t="shared" si="477"/>
        <v>0</v>
      </c>
      <c r="AV167" s="55"/>
      <c r="AW167" s="54">
        <f t="shared" si="478"/>
        <v>0</v>
      </c>
      <c r="AX167" s="55"/>
      <c r="AY167" s="54">
        <f t="shared" si="479"/>
        <v>0</v>
      </c>
      <c r="AZ167" s="55"/>
      <c r="BA167" s="54">
        <f t="shared" si="480"/>
        <v>0</v>
      </c>
      <c r="BB167" s="55"/>
      <c r="BC167" s="54">
        <f t="shared" si="481"/>
        <v>0</v>
      </c>
      <c r="BD167" s="55"/>
      <c r="BE167" s="54">
        <f t="shared" si="482"/>
        <v>0</v>
      </c>
      <c r="BF167" s="55"/>
      <c r="BG167" s="54">
        <f t="shared" si="483"/>
        <v>0</v>
      </c>
      <c r="BH167" s="55"/>
      <c r="BI167" s="54">
        <f t="shared" si="484"/>
        <v>0</v>
      </c>
      <c r="BJ167" s="55"/>
      <c r="BK167" s="54">
        <f t="shared" si="485"/>
        <v>0</v>
      </c>
      <c r="BL167" s="55"/>
      <c r="BM167" s="54">
        <f t="shared" si="486"/>
        <v>0</v>
      </c>
      <c r="BN167" s="55"/>
      <c r="BO167" s="54">
        <f t="shared" si="487"/>
        <v>0</v>
      </c>
      <c r="BP167" s="55"/>
      <c r="BQ167" s="54">
        <f t="shared" si="488"/>
        <v>0</v>
      </c>
      <c r="BR167" s="55"/>
      <c r="BS167" s="54">
        <f t="shared" si="489"/>
        <v>0</v>
      </c>
      <c r="BT167" s="55"/>
      <c r="BU167" s="54">
        <f t="shared" si="490"/>
        <v>0</v>
      </c>
      <c r="BV167" s="55"/>
      <c r="BW167" s="54">
        <f t="shared" si="491"/>
        <v>0</v>
      </c>
      <c r="BX167" s="55"/>
      <c r="BY167" s="54">
        <f t="shared" si="492"/>
        <v>0</v>
      </c>
      <c r="BZ167" s="55"/>
      <c r="CA167" s="54">
        <f t="shared" si="493"/>
        <v>0</v>
      </c>
      <c r="CB167" s="55"/>
      <c r="CC167" s="54">
        <f t="shared" si="494"/>
        <v>0</v>
      </c>
      <c r="CD167" s="55"/>
      <c r="CE167" s="54">
        <f t="shared" si="495"/>
        <v>0</v>
      </c>
      <c r="CF167" s="55"/>
      <c r="CG167" s="54">
        <f t="shared" si="496"/>
        <v>0</v>
      </c>
      <c r="CH167" s="127"/>
      <c r="CI167" s="54">
        <f t="shared" si="497"/>
        <v>0</v>
      </c>
      <c r="CJ167" s="55"/>
      <c r="CK167" s="54">
        <f t="shared" si="498"/>
        <v>0</v>
      </c>
      <c r="CL167" s="55"/>
      <c r="CM167" s="54">
        <f t="shared" si="499"/>
        <v>0</v>
      </c>
      <c r="CN167" s="55"/>
      <c r="CO167" s="54">
        <f t="shared" si="500"/>
        <v>0</v>
      </c>
      <c r="CP167" s="55"/>
      <c r="CQ167" s="54">
        <f t="shared" si="501"/>
        <v>0</v>
      </c>
      <c r="CR167" s="55"/>
      <c r="CS167" s="54">
        <f t="shared" si="502"/>
        <v>0</v>
      </c>
      <c r="CT167" s="55"/>
      <c r="CU167" s="54">
        <f t="shared" si="503"/>
        <v>0</v>
      </c>
      <c r="CV167" s="55"/>
      <c r="CW167" s="54">
        <f t="shared" si="504"/>
        <v>0</v>
      </c>
      <c r="CX167" s="55"/>
      <c r="CY167" s="54">
        <f t="shared" si="505"/>
        <v>0</v>
      </c>
      <c r="CZ167" s="55"/>
      <c r="DA167" s="54">
        <f t="shared" si="506"/>
        <v>0</v>
      </c>
      <c r="DB167" s="55"/>
      <c r="DC167" s="54">
        <f t="shared" si="507"/>
        <v>0</v>
      </c>
      <c r="DD167" s="55"/>
      <c r="DE167" s="54">
        <f t="shared" si="508"/>
        <v>0</v>
      </c>
      <c r="DF167" s="55"/>
      <c r="DG167" s="54">
        <f t="shared" si="509"/>
        <v>0</v>
      </c>
      <c r="DH167" s="55"/>
      <c r="DI167" s="54">
        <f t="shared" si="510"/>
        <v>0</v>
      </c>
      <c r="DJ167" s="55"/>
      <c r="DK167" s="54">
        <f t="shared" si="511"/>
        <v>0</v>
      </c>
      <c r="DL167" s="55"/>
      <c r="DM167" s="54">
        <f t="shared" si="512"/>
        <v>0</v>
      </c>
      <c r="DN167" s="55"/>
      <c r="DO167" s="54">
        <f t="shared" si="513"/>
        <v>0</v>
      </c>
      <c r="DP167" s="55"/>
      <c r="DQ167" s="54">
        <f t="shared" si="514"/>
        <v>0</v>
      </c>
      <c r="DR167" s="55"/>
      <c r="DS167" s="54">
        <f t="shared" si="515"/>
        <v>0</v>
      </c>
      <c r="DT167" s="55"/>
      <c r="DU167" s="54">
        <f t="shared" si="516"/>
        <v>0</v>
      </c>
      <c r="DV167" s="79"/>
      <c r="DW167" s="54">
        <f t="shared" si="517"/>
        <v>0</v>
      </c>
      <c r="DX167" s="53"/>
      <c r="DY167" s="54">
        <f t="shared" si="518"/>
        <v>0</v>
      </c>
      <c r="DZ167" s="53"/>
      <c r="EA167" s="59">
        <f t="shared" si="519"/>
        <v>0</v>
      </c>
      <c r="EB167" s="55"/>
      <c r="EC167" s="54">
        <f t="shared" si="520"/>
        <v>0</v>
      </c>
      <c r="ED167" s="53"/>
      <c r="EE167" s="54">
        <f t="shared" si="521"/>
        <v>0</v>
      </c>
      <c r="EF167" s="53"/>
      <c r="EG167" s="54">
        <f t="shared" si="522"/>
        <v>0</v>
      </c>
      <c r="EH167" s="53"/>
      <c r="EI167" s="54">
        <f t="shared" si="523"/>
        <v>0</v>
      </c>
      <c r="EJ167" s="53"/>
      <c r="EK167" s="54"/>
      <c r="EL167" s="60">
        <f t="shared" si="524"/>
        <v>40</v>
      </c>
      <c r="EM167" s="60">
        <f t="shared" si="524"/>
        <v>2453068.7999999998</v>
      </c>
      <c r="EN167" s="1">
        <f t="shared" si="525"/>
        <v>40</v>
      </c>
    </row>
    <row r="168" spans="1:265" s="1" customFormat="1" ht="30" x14ac:dyDescent="0.25">
      <c r="A168" s="44"/>
      <c r="B168" s="44">
        <v>122</v>
      </c>
      <c r="C168" s="46" t="s">
        <v>443</v>
      </c>
      <c r="D168" s="47" t="s">
        <v>444</v>
      </c>
      <c r="E168" s="48">
        <v>13520</v>
      </c>
      <c r="F168" s="49">
        <v>1.7</v>
      </c>
      <c r="G168" s="49"/>
      <c r="H168" s="50">
        <v>1</v>
      </c>
      <c r="I168" s="51"/>
      <c r="J168" s="48"/>
      <c r="K168" s="48"/>
      <c r="L168" s="48"/>
      <c r="M168" s="52"/>
      <c r="N168" s="65"/>
      <c r="O168" s="54">
        <f t="shared" si="461"/>
        <v>0</v>
      </c>
      <c r="P168" s="65"/>
      <c r="Q168" s="54">
        <f t="shared" si="462"/>
        <v>0</v>
      </c>
      <c r="R168" s="65"/>
      <c r="S168" s="54">
        <f t="shared" si="463"/>
        <v>0</v>
      </c>
      <c r="T168" s="65"/>
      <c r="U168" s="54">
        <f t="shared" si="464"/>
        <v>0</v>
      </c>
      <c r="V168" s="65"/>
      <c r="W168" s="53">
        <f t="shared" si="465"/>
        <v>0</v>
      </c>
      <c r="X168" s="65"/>
      <c r="Y168" s="54">
        <f t="shared" si="466"/>
        <v>0</v>
      </c>
      <c r="Z168" s="65"/>
      <c r="AA168" s="54">
        <f t="shared" si="467"/>
        <v>0</v>
      </c>
      <c r="AB168" s="65"/>
      <c r="AC168" s="54">
        <f t="shared" si="468"/>
        <v>0</v>
      </c>
      <c r="AD168" s="65"/>
      <c r="AE168" s="54">
        <f t="shared" si="469"/>
        <v>0</v>
      </c>
      <c r="AF168" s="65"/>
      <c r="AG168" s="54">
        <f t="shared" si="470"/>
        <v>0</v>
      </c>
      <c r="AH168" s="65"/>
      <c r="AI168" s="54">
        <f t="shared" si="471"/>
        <v>0</v>
      </c>
      <c r="AJ168" s="55"/>
      <c r="AK168" s="53">
        <f t="shared" si="472"/>
        <v>0</v>
      </c>
      <c r="AL168" s="65"/>
      <c r="AM168" s="54">
        <f t="shared" si="473"/>
        <v>0</v>
      </c>
      <c r="AN168" s="65"/>
      <c r="AO168" s="54">
        <f t="shared" si="474"/>
        <v>0</v>
      </c>
      <c r="AP168" s="65"/>
      <c r="AQ168" s="54">
        <f t="shared" si="475"/>
        <v>0</v>
      </c>
      <c r="AR168" s="65"/>
      <c r="AS168" s="54">
        <f t="shared" si="476"/>
        <v>0</v>
      </c>
      <c r="AT168" s="65"/>
      <c r="AU168" s="54">
        <f t="shared" si="477"/>
        <v>0</v>
      </c>
      <c r="AV168" s="65"/>
      <c r="AW168" s="54">
        <f t="shared" si="478"/>
        <v>0</v>
      </c>
      <c r="AX168" s="65"/>
      <c r="AY168" s="54">
        <f t="shared" si="479"/>
        <v>0</v>
      </c>
      <c r="AZ168" s="65"/>
      <c r="BA168" s="54">
        <f t="shared" si="480"/>
        <v>0</v>
      </c>
      <c r="BB168" s="65"/>
      <c r="BC168" s="54">
        <f t="shared" si="481"/>
        <v>0</v>
      </c>
      <c r="BD168" s="65"/>
      <c r="BE168" s="54">
        <f t="shared" si="482"/>
        <v>0</v>
      </c>
      <c r="BF168" s="65"/>
      <c r="BG168" s="54">
        <f t="shared" si="483"/>
        <v>0</v>
      </c>
      <c r="BH168" s="65"/>
      <c r="BI168" s="54">
        <f t="shared" si="484"/>
        <v>0</v>
      </c>
      <c r="BJ168" s="65"/>
      <c r="BK168" s="54">
        <f t="shared" si="485"/>
        <v>0</v>
      </c>
      <c r="BL168" s="65"/>
      <c r="BM168" s="54">
        <f t="shared" si="486"/>
        <v>0</v>
      </c>
      <c r="BN168" s="65"/>
      <c r="BO168" s="54">
        <f t="shared" si="487"/>
        <v>0</v>
      </c>
      <c r="BP168" s="65"/>
      <c r="BQ168" s="54">
        <f t="shared" si="488"/>
        <v>0</v>
      </c>
      <c r="BR168" s="65"/>
      <c r="BS168" s="54">
        <f t="shared" si="489"/>
        <v>0</v>
      </c>
      <c r="BT168" s="65"/>
      <c r="BU168" s="54">
        <f t="shared" si="490"/>
        <v>0</v>
      </c>
      <c r="BV168" s="65"/>
      <c r="BW168" s="54">
        <f t="shared" si="491"/>
        <v>0</v>
      </c>
      <c r="BX168" s="65"/>
      <c r="BY168" s="54">
        <f t="shared" si="492"/>
        <v>0</v>
      </c>
      <c r="BZ168" s="65"/>
      <c r="CA168" s="54">
        <f t="shared" si="493"/>
        <v>0</v>
      </c>
      <c r="CB168" s="65"/>
      <c r="CC168" s="54">
        <f t="shared" si="494"/>
        <v>0</v>
      </c>
      <c r="CD168" s="65"/>
      <c r="CE168" s="54">
        <f t="shared" si="495"/>
        <v>0</v>
      </c>
      <c r="CF168" s="65"/>
      <c r="CG168" s="54">
        <f t="shared" si="496"/>
        <v>0</v>
      </c>
      <c r="CH168" s="128"/>
      <c r="CI168" s="54">
        <f t="shared" si="497"/>
        <v>0</v>
      </c>
      <c r="CJ168" s="65"/>
      <c r="CK168" s="54">
        <f t="shared" si="498"/>
        <v>0</v>
      </c>
      <c r="CL168" s="65"/>
      <c r="CM168" s="54">
        <f t="shared" si="499"/>
        <v>0</v>
      </c>
      <c r="CN168" s="65"/>
      <c r="CO168" s="54">
        <f t="shared" si="500"/>
        <v>0</v>
      </c>
      <c r="CP168" s="65"/>
      <c r="CQ168" s="54">
        <f t="shared" si="501"/>
        <v>0</v>
      </c>
      <c r="CR168" s="65"/>
      <c r="CS168" s="54">
        <f t="shared" si="502"/>
        <v>0</v>
      </c>
      <c r="CT168" s="65"/>
      <c r="CU168" s="54">
        <f t="shared" si="503"/>
        <v>0</v>
      </c>
      <c r="CV168" s="65"/>
      <c r="CW168" s="54">
        <f t="shared" si="504"/>
        <v>0</v>
      </c>
      <c r="CX168" s="65"/>
      <c r="CY168" s="54">
        <f t="shared" si="505"/>
        <v>0</v>
      </c>
      <c r="CZ168" s="65"/>
      <c r="DA168" s="54">
        <f t="shared" si="506"/>
        <v>0</v>
      </c>
      <c r="DB168" s="65"/>
      <c r="DC168" s="54">
        <f t="shared" si="507"/>
        <v>0</v>
      </c>
      <c r="DD168" s="65"/>
      <c r="DE168" s="54">
        <f t="shared" si="508"/>
        <v>0</v>
      </c>
      <c r="DF168" s="65"/>
      <c r="DG168" s="54">
        <f t="shared" si="509"/>
        <v>0</v>
      </c>
      <c r="DH168" s="65"/>
      <c r="DI168" s="54">
        <f t="shared" si="510"/>
        <v>0</v>
      </c>
      <c r="DJ168" s="65"/>
      <c r="DK168" s="54">
        <f t="shared" si="511"/>
        <v>0</v>
      </c>
      <c r="DL168" s="65"/>
      <c r="DM168" s="54">
        <f t="shared" si="512"/>
        <v>0</v>
      </c>
      <c r="DN168" s="65"/>
      <c r="DO168" s="54">
        <f t="shared" si="513"/>
        <v>0</v>
      </c>
      <c r="DP168" s="65"/>
      <c r="DQ168" s="54">
        <f t="shared" si="514"/>
        <v>0</v>
      </c>
      <c r="DR168" s="65"/>
      <c r="DS168" s="54">
        <f t="shared" si="515"/>
        <v>0</v>
      </c>
      <c r="DT168" s="65"/>
      <c r="DU168" s="54">
        <f t="shared" si="516"/>
        <v>0</v>
      </c>
      <c r="DV168" s="107"/>
      <c r="DW168" s="54">
        <f t="shared" si="517"/>
        <v>0</v>
      </c>
      <c r="DX168" s="53"/>
      <c r="DY168" s="54">
        <f t="shared" si="518"/>
        <v>0</v>
      </c>
      <c r="DZ168" s="58"/>
      <c r="EA168" s="59">
        <f t="shared" si="519"/>
        <v>0</v>
      </c>
      <c r="EB168" s="65"/>
      <c r="EC168" s="54">
        <f t="shared" si="520"/>
        <v>0</v>
      </c>
      <c r="ED168" s="58"/>
      <c r="EE168" s="54">
        <f t="shared" si="521"/>
        <v>0</v>
      </c>
      <c r="EF168" s="58"/>
      <c r="EG168" s="54">
        <f t="shared" si="522"/>
        <v>0</v>
      </c>
      <c r="EH168" s="58"/>
      <c r="EI168" s="54">
        <f t="shared" si="523"/>
        <v>0</v>
      </c>
      <c r="EJ168" s="53"/>
      <c r="EK168" s="54"/>
      <c r="EL168" s="60">
        <f t="shared" si="524"/>
        <v>0</v>
      </c>
      <c r="EM168" s="60">
        <f t="shared" si="524"/>
        <v>0</v>
      </c>
      <c r="EN168" s="1">
        <f t="shared" si="525"/>
        <v>0</v>
      </c>
      <c r="EQ168" s="5"/>
      <c r="ER168" s="5"/>
      <c r="ES168" s="5"/>
      <c r="ET168" s="5"/>
      <c r="EU168" s="5"/>
      <c r="EV168" s="5"/>
      <c r="EW168" s="5"/>
      <c r="EX168" s="5"/>
      <c r="EY168" s="5"/>
      <c r="EZ168" s="5"/>
      <c r="FA168" s="5"/>
      <c r="FB168" s="5"/>
      <c r="FC168" s="5"/>
      <c r="FD168" s="5"/>
      <c r="FE168" s="5"/>
      <c r="FF168" s="5"/>
      <c r="FG168" s="5"/>
      <c r="FH168" s="5"/>
      <c r="FI168" s="5"/>
      <c r="FJ168" s="5"/>
      <c r="FK168" s="5"/>
      <c r="FL168" s="5"/>
      <c r="FM168" s="5"/>
      <c r="FN168" s="5"/>
      <c r="FO168" s="5"/>
      <c r="FP168" s="5"/>
      <c r="FQ168" s="5"/>
      <c r="FR168" s="5"/>
      <c r="FS168" s="5"/>
      <c r="FT168" s="5"/>
      <c r="FU168" s="5"/>
      <c r="FV168" s="5"/>
      <c r="FW168" s="5"/>
      <c r="FX168" s="5"/>
      <c r="FY168" s="5"/>
      <c r="FZ168" s="5"/>
      <c r="GA168" s="5"/>
      <c r="GB168" s="5"/>
      <c r="GC168" s="5"/>
      <c r="GD168" s="5"/>
      <c r="GE168" s="5"/>
      <c r="GF168" s="5"/>
      <c r="GG168" s="5"/>
      <c r="GH168" s="5"/>
      <c r="GI168" s="5"/>
      <c r="GJ168" s="5"/>
      <c r="GK168" s="5"/>
      <c r="GL168" s="5"/>
      <c r="GM168" s="5"/>
      <c r="GN168" s="5"/>
      <c r="GO168" s="5"/>
      <c r="GP168" s="5"/>
      <c r="GQ168" s="5"/>
      <c r="GR168" s="5"/>
      <c r="GS168" s="5"/>
      <c r="GT168" s="5"/>
      <c r="GU168" s="5"/>
      <c r="GV168" s="5"/>
      <c r="GW168" s="5"/>
      <c r="GX168" s="5"/>
      <c r="GY168" s="5"/>
      <c r="GZ168" s="5"/>
      <c r="HA168" s="5"/>
      <c r="HB168" s="5"/>
      <c r="HC168" s="5"/>
      <c r="HD168" s="5"/>
      <c r="HE168" s="5"/>
      <c r="HF168" s="5"/>
      <c r="HG168" s="5"/>
      <c r="HH168" s="5"/>
      <c r="HI168" s="5"/>
      <c r="HJ168" s="5"/>
      <c r="HK168" s="5"/>
      <c r="HL168" s="5"/>
      <c r="HM168" s="5"/>
      <c r="HN168" s="5"/>
      <c r="HO168" s="5"/>
      <c r="HP168" s="5"/>
      <c r="HQ168" s="5"/>
      <c r="HR168" s="5"/>
      <c r="HS168" s="5"/>
      <c r="HT168" s="5"/>
      <c r="HU168" s="5"/>
      <c r="HV168" s="5"/>
      <c r="HW168" s="5"/>
      <c r="HX168" s="5"/>
      <c r="HY168" s="5"/>
      <c r="HZ168" s="5"/>
      <c r="IA168" s="5"/>
      <c r="IB168" s="5"/>
      <c r="IC168" s="5"/>
      <c r="ID168" s="5"/>
      <c r="IE168" s="5"/>
      <c r="IF168" s="5"/>
      <c r="IG168" s="5"/>
      <c r="IH168" s="5"/>
      <c r="II168" s="5"/>
      <c r="IJ168" s="5"/>
      <c r="IK168" s="5"/>
      <c r="IL168" s="5"/>
      <c r="IM168" s="5"/>
      <c r="IN168" s="5"/>
      <c r="IO168" s="5"/>
      <c r="IP168" s="5"/>
      <c r="IQ168" s="5"/>
      <c r="IR168" s="5"/>
      <c r="IS168" s="5"/>
      <c r="IT168" s="5"/>
      <c r="IU168" s="5"/>
      <c r="IV168" s="5"/>
      <c r="IW168" s="5"/>
      <c r="IX168" s="5"/>
      <c r="IY168" s="5"/>
      <c r="IZ168" s="5"/>
      <c r="JA168" s="5"/>
      <c r="JB168" s="5"/>
      <c r="JC168" s="5"/>
      <c r="JD168" s="5"/>
      <c r="JE168" s="5"/>
    </row>
    <row r="169" spans="1:265" ht="30" x14ac:dyDescent="0.25">
      <c r="A169" s="44"/>
      <c r="B169" s="44">
        <v>123</v>
      </c>
      <c r="C169" s="46" t="s">
        <v>445</v>
      </c>
      <c r="D169" s="67" t="s">
        <v>446</v>
      </c>
      <c r="E169" s="48">
        <v>13520</v>
      </c>
      <c r="F169" s="49">
        <v>2.06</v>
      </c>
      <c r="G169" s="49"/>
      <c r="H169" s="50">
        <v>1</v>
      </c>
      <c r="I169" s="51"/>
      <c r="J169" s="48">
        <v>1.4</v>
      </c>
      <c r="K169" s="48">
        <v>1.68</v>
      </c>
      <c r="L169" s="48">
        <v>2.23</v>
      </c>
      <c r="M169" s="52">
        <v>2.57</v>
      </c>
      <c r="N169" s="55"/>
      <c r="O169" s="54">
        <f t="shared" si="461"/>
        <v>0</v>
      </c>
      <c r="P169" s="55"/>
      <c r="Q169" s="54">
        <f t="shared" si="462"/>
        <v>0</v>
      </c>
      <c r="R169" s="55"/>
      <c r="S169" s="54">
        <f t="shared" si="463"/>
        <v>0</v>
      </c>
      <c r="T169" s="55"/>
      <c r="U169" s="54">
        <f t="shared" si="464"/>
        <v>0</v>
      </c>
      <c r="V169" s="55"/>
      <c r="W169" s="53">
        <f t="shared" si="465"/>
        <v>0</v>
      </c>
      <c r="X169" s="55"/>
      <c r="Y169" s="54">
        <f t="shared" si="466"/>
        <v>0</v>
      </c>
      <c r="Z169" s="55"/>
      <c r="AA169" s="54">
        <f t="shared" si="467"/>
        <v>0</v>
      </c>
      <c r="AB169" s="55"/>
      <c r="AC169" s="54">
        <f t="shared" si="468"/>
        <v>0</v>
      </c>
      <c r="AD169" s="55"/>
      <c r="AE169" s="54">
        <f t="shared" si="469"/>
        <v>0</v>
      </c>
      <c r="AF169" s="55"/>
      <c r="AG169" s="54">
        <f t="shared" si="470"/>
        <v>0</v>
      </c>
      <c r="AH169" s="55"/>
      <c r="AI169" s="54">
        <f t="shared" si="471"/>
        <v>0</v>
      </c>
      <c r="AJ169" s="55"/>
      <c r="AK169" s="53">
        <f t="shared" si="472"/>
        <v>0</v>
      </c>
      <c r="AL169" s="55"/>
      <c r="AM169" s="54">
        <f t="shared" si="473"/>
        <v>0</v>
      </c>
      <c r="AN169" s="55"/>
      <c r="AO169" s="54">
        <f t="shared" si="474"/>
        <v>0</v>
      </c>
      <c r="AP169" s="55"/>
      <c r="AQ169" s="54">
        <f t="shared" si="475"/>
        <v>0</v>
      </c>
      <c r="AR169" s="55"/>
      <c r="AS169" s="54">
        <f t="shared" si="476"/>
        <v>0</v>
      </c>
      <c r="AT169" s="55"/>
      <c r="AU169" s="54">
        <f t="shared" si="477"/>
        <v>0</v>
      </c>
      <c r="AV169" s="55"/>
      <c r="AW169" s="54">
        <f t="shared" si="478"/>
        <v>0</v>
      </c>
      <c r="AX169" s="55"/>
      <c r="AY169" s="54">
        <f t="shared" si="479"/>
        <v>0</v>
      </c>
      <c r="AZ169" s="55"/>
      <c r="BA169" s="54">
        <f t="shared" si="480"/>
        <v>0</v>
      </c>
      <c r="BB169" s="55"/>
      <c r="BC169" s="54">
        <f t="shared" si="481"/>
        <v>0</v>
      </c>
      <c r="BD169" s="55"/>
      <c r="BE169" s="54">
        <f t="shared" si="482"/>
        <v>0</v>
      </c>
      <c r="BF169" s="55"/>
      <c r="BG169" s="54">
        <f t="shared" si="483"/>
        <v>0</v>
      </c>
      <c r="BH169" s="55"/>
      <c r="BI169" s="54">
        <f t="shared" si="484"/>
        <v>0</v>
      </c>
      <c r="BJ169" s="55"/>
      <c r="BK169" s="54">
        <f t="shared" si="485"/>
        <v>0</v>
      </c>
      <c r="BL169" s="55"/>
      <c r="BM169" s="54">
        <f t="shared" si="486"/>
        <v>0</v>
      </c>
      <c r="BN169" s="55"/>
      <c r="BO169" s="54">
        <f t="shared" si="487"/>
        <v>0</v>
      </c>
      <c r="BP169" s="55"/>
      <c r="BQ169" s="54">
        <f t="shared" si="488"/>
        <v>0</v>
      </c>
      <c r="BR169" s="55"/>
      <c r="BS169" s="54">
        <f t="shared" si="489"/>
        <v>0</v>
      </c>
      <c r="BT169" s="55"/>
      <c r="BU169" s="54">
        <f t="shared" si="490"/>
        <v>0</v>
      </c>
      <c r="BV169" s="55"/>
      <c r="BW169" s="54">
        <f t="shared" si="491"/>
        <v>0</v>
      </c>
      <c r="BX169" s="55"/>
      <c r="BY169" s="54">
        <f t="shared" si="492"/>
        <v>0</v>
      </c>
      <c r="BZ169" s="55"/>
      <c r="CA169" s="54">
        <f t="shared" si="493"/>
        <v>0</v>
      </c>
      <c r="CB169" s="55"/>
      <c r="CC169" s="54">
        <f t="shared" si="494"/>
        <v>0</v>
      </c>
      <c r="CD169" s="55"/>
      <c r="CE169" s="54">
        <f t="shared" si="495"/>
        <v>0</v>
      </c>
      <c r="CF169" s="55"/>
      <c r="CG169" s="54">
        <f t="shared" si="496"/>
        <v>0</v>
      </c>
      <c r="CH169" s="126"/>
      <c r="CI169" s="54">
        <f t="shared" si="497"/>
        <v>0</v>
      </c>
      <c r="CJ169" s="55"/>
      <c r="CK169" s="54">
        <f t="shared" si="498"/>
        <v>0</v>
      </c>
      <c r="CL169" s="55"/>
      <c r="CM169" s="54">
        <f t="shared" si="499"/>
        <v>0</v>
      </c>
      <c r="CN169" s="55"/>
      <c r="CO169" s="54">
        <f t="shared" si="500"/>
        <v>0</v>
      </c>
      <c r="CP169" s="55"/>
      <c r="CQ169" s="54">
        <f t="shared" si="501"/>
        <v>0</v>
      </c>
      <c r="CR169" s="55"/>
      <c r="CS169" s="54">
        <f t="shared" si="502"/>
        <v>0</v>
      </c>
      <c r="CT169" s="55"/>
      <c r="CU169" s="54">
        <f t="shared" si="503"/>
        <v>0</v>
      </c>
      <c r="CV169" s="55"/>
      <c r="CW169" s="54">
        <f t="shared" si="504"/>
        <v>0</v>
      </c>
      <c r="CX169" s="55"/>
      <c r="CY169" s="54">
        <f t="shared" si="505"/>
        <v>0</v>
      </c>
      <c r="CZ169" s="55"/>
      <c r="DA169" s="54">
        <f t="shared" si="506"/>
        <v>0</v>
      </c>
      <c r="DB169" s="55"/>
      <c r="DC169" s="54">
        <f t="shared" si="507"/>
        <v>0</v>
      </c>
      <c r="DD169" s="55"/>
      <c r="DE169" s="54">
        <f t="shared" si="508"/>
        <v>0</v>
      </c>
      <c r="DF169" s="55"/>
      <c r="DG169" s="54">
        <f t="shared" si="509"/>
        <v>0</v>
      </c>
      <c r="DH169" s="55"/>
      <c r="DI169" s="54">
        <f t="shared" si="510"/>
        <v>0</v>
      </c>
      <c r="DJ169" s="55"/>
      <c r="DK169" s="54">
        <f t="shared" si="511"/>
        <v>0</v>
      </c>
      <c r="DL169" s="55"/>
      <c r="DM169" s="54">
        <f t="shared" si="512"/>
        <v>0</v>
      </c>
      <c r="DN169" s="55"/>
      <c r="DO169" s="54">
        <f t="shared" si="513"/>
        <v>0</v>
      </c>
      <c r="DP169" s="55"/>
      <c r="DQ169" s="54">
        <f t="shared" si="514"/>
        <v>0</v>
      </c>
      <c r="DR169" s="55"/>
      <c r="DS169" s="54">
        <f t="shared" si="515"/>
        <v>0</v>
      </c>
      <c r="DT169" s="55"/>
      <c r="DU169" s="54">
        <f t="shared" si="516"/>
        <v>0</v>
      </c>
      <c r="DV169" s="79"/>
      <c r="DW169" s="54">
        <f t="shared" si="517"/>
        <v>0</v>
      </c>
      <c r="DX169" s="53"/>
      <c r="DY169" s="54">
        <f t="shared" si="518"/>
        <v>0</v>
      </c>
      <c r="DZ169" s="53"/>
      <c r="EA169" s="59">
        <f t="shared" si="519"/>
        <v>0</v>
      </c>
      <c r="EB169" s="55"/>
      <c r="EC169" s="54">
        <f t="shared" si="520"/>
        <v>0</v>
      </c>
      <c r="ED169" s="53"/>
      <c r="EE169" s="54">
        <f t="shared" si="521"/>
        <v>0</v>
      </c>
      <c r="EF169" s="53"/>
      <c r="EG169" s="54">
        <f t="shared" si="522"/>
        <v>0</v>
      </c>
      <c r="EH169" s="53"/>
      <c r="EI169" s="54">
        <f t="shared" si="523"/>
        <v>0</v>
      </c>
      <c r="EJ169" s="53"/>
      <c r="EK169" s="54"/>
      <c r="EL169" s="60">
        <f t="shared" si="524"/>
        <v>0</v>
      </c>
      <c r="EM169" s="60">
        <f t="shared" si="524"/>
        <v>0</v>
      </c>
      <c r="EN169" s="1">
        <f t="shared" si="525"/>
        <v>0</v>
      </c>
    </row>
    <row r="170" spans="1:265" s="89" customFormat="1" ht="30" x14ac:dyDescent="0.25">
      <c r="A170" s="44"/>
      <c r="B170" s="44">
        <v>124</v>
      </c>
      <c r="C170" s="46" t="s">
        <v>447</v>
      </c>
      <c r="D170" s="67" t="s">
        <v>448</v>
      </c>
      <c r="E170" s="48">
        <v>13520</v>
      </c>
      <c r="F170" s="49">
        <v>2.17</v>
      </c>
      <c r="G170" s="49"/>
      <c r="H170" s="50">
        <v>1</v>
      </c>
      <c r="I170" s="51"/>
      <c r="J170" s="48">
        <v>1.4</v>
      </c>
      <c r="K170" s="48">
        <v>1.68</v>
      </c>
      <c r="L170" s="48">
        <v>2.23</v>
      </c>
      <c r="M170" s="52">
        <v>2.57</v>
      </c>
      <c r="N170" s="55"/>
      <c r="O170" s="54">
        <f t="shared" si="461"/>
        <v>0</v>
      </c>
      <c r="P170" s="55"/>
      <c r="Q170" s="54">
        <f t="shared" si="462"/>
        <v>0</v>
      </c>
      <c r="R170" s="55"/>
      <c r="S170" s="54">
        <f t="shared" si="463"/>
        <v>0</v>
      </c>
      <c r="T170" s="55"/>
      <c r="U170" s="54">
        <f t="shared" si="464"/>
        <v>0</v>
      </c>
      <c r="V170" s="55"/>
      <c r="W170" s="53">
        <f t="shared" si="465"/>
        <v>0</v>
      </c>
      <c r="X170" s="55"/>
      <c r="Y170" s="54">
        <f t="shared" si="466"/>
        <v>0</v>
      </c>
      <c r="Z170" s="55"/>
      <c r="AA170" s="54">
        <f t="shared" si="467"/>
        <v>0</v>
      </c>
      <c r="AB170" s="55"/>
      <c r="AC170" s="54">
        <f t="shared" si="468"/>
        <v>0</v>
      </c>
      <c r="AD170" s="55">
        <v>17</v>
      </c>
      <c r="AE170" s="54">
        <f t="shared" si="469"/>
        <v>837904.70399999991</v>
      </c>
      <c r="AF170" s="55"/>
      <c r="AG170" s="54">
        <f t="shared" si="470"/>
        <v>0</v>
      </c>
      <c r="AH170" s="55"/>
      <c r="AI170" s="54">
        <f t="shared" si="471"/>
        <v>0</v>
      </c>
      <c r="AJ170" s="55"/>
      <c r="AK170" s="53">
        <f t="shared" si="472"/>
        <v>0</v>
      </c>
      <c r="AL170" s="55"/>
      <c r="AM170" s="54">
        <f t="shared" si="473"/>
        <v>0</v>
      </c>
      <c r="AN170" s="90"/>
      <c r="AO170" s="54">
        <f t="shared" si="474"/>
        <v>0</v>
      </c>
      <c r="AP170" s="55"/>
      <c r="AQ170" s="54">
        <f t="shared" si="475"/>
        <v>0</v>
      </c>
      <c r="AR170" s="55"/>
      <c r="AS170" s="54">
        <f t="shared" si="476"/>
        <v>0</v>
      </c>
      <c r="AT170" s="55"/>
      <c r="AU170" s="54">
        <f t="shared" si="477"/>
        <v>0</v>
      </c>
      <c r="AV170" s="55"/>
      <c r="AW170" s="54">
        <f t="shared" si="478"/>
        <v>0</v>
      </c>
      <c r="AX170" s="55"/>
      <c r="AY170" s="54">
        <f t="shared" si="479"/>
        <v>0</v>
      </c>
      <c r="AZ170" s="55"/>
      <c r="BA170" s="54">
        <f t="shared" si="480"/>
        <v>0</v>
      </c>
      <c r="BB170" s="55"/>
      <c r="BC170" s="54">
        <f t="shared" si="481"/>
        <v>0</v>
      </c>
      <c r="BD170" s="55"/>
      <c r="BE170" s="54">
        <f t="shared" si="482"/>
        <v>0</v>
      </c>
      <c r="BF170" s="55"/>
      <c r="BG170" s="54">
        <f t="shared" si="483"/>
        <v>0</v>
      </c>
      <c r="BH170" s="55"/>
      <c r="BI170" s="54">
        <f t="shared" si="484"/>
        <v>0</v>
      </c>
      <c r="BJ170" s="55"/>
      <c r="BK170" s="54">
        <f t="shared" si="485"/>
        <v>0</v>
      </c>
      <c r="BL170" s="55"/>
      <c r="BM170" s="54">
        <f t="shared" si="486"/>
        <v>0</v>
      </c>
      <c r="BN170" s="55"/>
      <c r="BO170" s="54">
        <f t="shared" si="487"/>
        <v>0</v>
      </c>
      <c r="BP170" s="55"/>
      <c r="BQ170" s="54">
        <f t="shared" si="488"/>
        <v>0</v>
      </c>
      <c r="BR170" s="55"/>
      <c r="BS170" s="54">
        <f t="shared" si="489"/>
        <v>0</v>
      </c>
      <c r="BT170" s="55"/>
      <c r="BU170" s="54">
        <f t="shared" si="490"/>
        <v>0</v>
      </c>
      <c r="BV170" s="55"/>
      <c r="BW170" s="54">
        <f t="shared" si="491"/>
        <v>0</v>
      </c>
      <c r="BX170" s="55"/>
      <c r="BY170" s="54">
        <f t="shared" si="492"/>
        <v>0</v>
      </c>
      <c r="BZ170" s="55"/>
      <c r="CA170" s="54">
        <f t="shared" si="493"/>
        <v>0</v>
      </c>
      <c r="CB170" s="55"/>
      <c r="CC170" s="54">
        <f t="shared" si="494"/>
        <v>0</v>
      </c>
      <c r="CD170" s="55"/>
      <c r="CE170" s="54">
        <f t="shared" si="495"/>
        <v>0</v>
      </c>
      <c r="CF170" s="55"/>
      <c r="CG170" s="54">
        <f t="shared" si="496"/>
        <v>0</v>
      </c>
      <c r="CH170" s="126">
        <v>3</v>
      </c>
      <c r="CI170" s="54">
        <f t="shared" si="497"/>
        <v>123221.27999999998</v>
      </c>
      <c r="CJ170" s="55"/>
      <c r="CK170" s="54">
        <f t="shared" si="498"/>
        <v>0</v>
      </c>
      <c r="CL170" s="55"/>
      <c r="CM170" s="54">
        <f t="shared" si="499"/>
        <v>0</v>
      </c>
      <c r="CN170" s="55"/>
      <c r="CO170" s="54">
        <f t="shared" si="500"/>
        <v>0</v>
      </c>
      <c r="CP170" s="55"/>
      <c r="CQ170" s="54">
        <f t="shared" si="501"/>
        <v>0</v>
      </c>
      <c r="CR170" s="55"/>
      <c r="CS170" s="54">
        <f t="shared" si="502"/>
        <v>0</v>
      </c>
      <c r="CT170" s="55"/>
      <c r="CU170" s="54">
        <f t="shared" si="503"/>
        <v>0</v>
      </c>
      <c r="CV170" s="55"/>
      <c r="CW170" s="54">
        <f t="shared" si="504"/>
        <v>0</v>
      </c>
      <c r="CX170" s="55"/>
      <c r="CY170" s="54">
        <f t="shared" si="505"/>
        <v>0</v>
      </c>
      <c r="CZ170" s="55"/>
      <c r="DA170" s="54">
        <f t="shared" si="506"/>
        <v>0</v>
      </c>
      <c r="DB170" s="55"/>
      <c r="DC170" s="54">
        <f t="shared" si="507"/>
        <v>0</v>
      </c>
      <c r="DD170" s="55"/>
      <c r="DE170" s="54">
        <f t="shared" si="508"/>
        <v>0</v>
      </c>
      <c r="DF170" s="55"/>
      <c r="DG170" s="54">
        <f t="shared" si="509"/>
        <v>0</v>
      </c>
      <c r="DH170" s="55"/>
      <c r="DI170" s="54">
        <f t="shared" si="510"/>
        <v>0</v>
      </c>
      <c r="DJ170" s="55"/>
      <c r="DK170" s="54">
        <f t="shared" si="511"/>
        <v>0</v>
      </c>
      <c r="DL170" s="55"/>
      <c r="DM170" s="54">
        <f t="shared" si="512"/>
        <v>0</v>
      </c>
      <c r="DN170" s="55"/>
      <c r="DO170" s="54">
        <f t="shared" si="513"/>
        <v>0</v>
      </c>
      <c r="DP170" s="55"/>
      <c r="DQ170" s="54">
        <f t="shared" si="514"/>
        <v>0</v>
      </c>
      <c r="DR170" s="55"/>
      <c r="DS170" s="54">
        <f t="shared" si="515"/>
        <v>0</v>
      </c>
      <c r="DT170" s="55"/>
      <c r="DU170" s="54">
        <f t="shared" si="516"/>
        <v>0</v>
      </c>
      <c r="DV170" s="79"/>
      <c r="DW170" s="54">
        <f t="shared" si="517"/>
        <v>0</v>
      </c>
      <c r="DX170" s="90"/>
      <c r="DY170" s="54">
        <f t="shared" si="518"/>
        <v>0</v>
      </c>
      <c r="DZ170" s="53"/>
      <c r="EA170" s="59">
        <f t="shared" si="519"/>
        <v>0</v>
      </c>
      <c r="EB170" s="55"/>
      <c r="EC170" s="54">
        <f t="shared" si="520"/>
        <v>0</v>
      </c>
      <c r="ED170" s="53"/>
      <c r="EE170" s="54">
        <f t="shared" si="521"/>
        <v>0</v>
      </c>
      <c r="EF170" s="53"/>
      <c r="EG170" s="54">
        <f t="shared" si="522"/>
        <v>0</v>
      </c>
      <c r="EH170" s="53"/>
      <c r="EI170" s="54">
        <f t="shared" si="523"/>
        <v>0</v>
      </c>
      <c r="EJ170" s="53"/>
      <c r="EK170" s="54"/>
      <c r="EL170" s="60">
        <f t="shared" si="524"/>
        <v>20</v>
      </c>
      <c r="EM170" s="60">
        <f t="shared" si="524"/>
        <v>961125.98399999994</v>
      </c>
      <c r="EN170" s="1">
        <f t="shared" si="525"/>
        <v>20</v>
      </c>
      <c r="EQ170" s="200"/>
      <c r="ER170" s="200"/>
      <c r="ES170" s="200"/>
      <c r="ET170" s="200"/>
      <c r="EU170" s="200"/>
      <c r="EV170" s="200"/>
      <c r="EW170" s="200"/>
      <c r="EX170" s="200"/>
      <c r="EY170" s="200"/>
      <c r="EZ170" s="200"/>
      <c r="FA170" s="200"/>
      <c r="FB170" s="200"/>
      <c r="FC170" s="200"/>
      <c r="FD170" s="200"/>
      <c r="FE170" s="200"/>
      <c r="FF170" s="200"/>
      <c r="FG170" s="200"/>
      <c r="FH170" s="200"/>
      <c r="FI170" s="200"/>
      <c r="FJ170" s="200"/>
      <c r="FK170" s="200"/>
      <c r="FL170" s="200"/>
      <c r="FM170" s="200"/>
      <c r="FN170" s="200"/>
      <c r="FO170" s="200"/>
      <c r="FP170" s="200"/>
      <c r="FQ170" s="200"/>
      <c r="FR170" s="200"/>
      <c r="FS170" s="200"/>
      <c r="FT170" s="200"/>
      <c r="FU170" s="200"/>
      <c r="FV170" s="200"/>
      <c r="FW170" s="200"/>
      <c r="FX170" s="200"/>
      <c r="FY170" s="200"/>
      <c r="FZ170" s="200"/>
      <c r="GA170" s="200"/>
      <c r="GB170" s="200"/>
      <c r="GC170" s="200"/>
      <c r="GD170" s="200"/>
      <c r="GE170" s="200"/>
      <c r="GF170" s="200"/>
      <c r="GG170" s="200"/>
      <c r="GH170" s="200"/>
      <c r="GI170" s="200"/>
      <c r="GJ170" s="200"/>
      <c r="GK170" s="200"/>
      <c r="GL170" s="200"/>
      <c r="GM170" s="200"/>
      <c r="GN170" s="200"/>
      <c r="GO170" s="200"/>
      <c r="GP170" s="200"/>
      <c r="GQ170" s="200"/>
      <c r="GR170" s="200"/>
      <c r="GS170" s="200"/>
      <c r="GT170" s="200"/>
      <c r="GU170" s="200"/>
      <c r="GV170" s="200"/>
      <c r="GW170" s="200"/>
      <c r="GX170" s="200"/>
      <c r="GY170" s="200"/>
      <c r="GZ170" s="200"/>
      <c r="HA170" s="200"/>
      <c r="HB170" s="200"/>
      <c r="HC170" s="200"/>
      <c r="HD170" s="200"/>
      <c r="HE170" s="200"/>
      <c r="HF170" s="200"/>
      <c r="HG170" s="200"/>
      <c r="HH170" s="200"/>
      <c r="HI170" s="200"/>
      <c r="HJ170" s="200"/>
      <c r="HK170" s="200"/>
      <c r="HL170" s="200"/>
      <c r="HM170" s="200"/>
      <c r="HN170" s="200"/>
      <c r="HO170" s="200"/>
      <c r="HP170" s="200"/>
      <c r="HQ170" s="200"/>
      <c r="HR170" s="200"/>
      <c r="HS170" s="200"/>
      <c r="HT170" s="200"/>
      <c r="HU170" s="200"/>
      <c r="HV170" s="200"/>
      <c r="HW170" s="200"/>
      <c r="HX170" s="200"/>
      <c r="HY170" s="200"/>
      <c r="HZ170" s="200"/>
      <c r="IA170" s="200"/>
      <c r="IB170" s="200"/>
      <c r="IC170" s="200"/>
      <c r="ID170" s="200"/>
      <c r="IE170" s="200"/>
      <c r="IF170" s="200"/>
      <c r="IG170" s="200"/>
      <c r="IH170" s="200"/>
      <c r="II170" s="200"/>
      <c r="IJ170" s="200"/>
      <c r="IK170" s="200"/>
      <c r="IL170" s="200"/>
      <c r="IM170" s="200"/>
      <c r="IN170" s="200"/>
      <c r="IO170" s="200"/>
      <c r="IP170" s="200"/>
      <c r="IQ170" s="200"/>
      <c r="IR170" s="200"/>
      <c r="IS170" s="200"/>
      <c r="IT170" s="200"/>
      <c r="IU170" s="200"/>
      <c r="IV170" s="200"/>
      <c r="IW170" s="200"/>
      <c r="IX170" s="200"/>
      <c r="IY170" s="200"/>
      <c r="IZ170" s="200"/>
      <c r="JA170" s="200"/>
      <c r="JB170" s="200"/>
      <c r="JC170" s="200"/>
      <c r="JD170" s="200"/>
      <c r="JE170" s="200"/>
    </row>
    <row r="171" spans="1:265" s="80" customFormat="1" x14ac:dyDescent="0.25">
      <c r="A171" s="91">
        <v>33</v>
      </c>
      <c r="B171" s="92"/>
      <c r="C171" s="72"/>
      <c r="D171" s="34" t="s">
        <v>449</v>
      </c>
      <c r="E171" s="48">
        <v>13520</v>
      </c>
      <c r="F171" s="85">
        <v>1.1000000000000001</v>
      </c>
      <c r="G171" s="85"/>
      <c r="H171" s="36">
        <v>1</v>
      </c>
      <c r="I171" s="75"/>
      <c r="J171" s="93"/>
      <c r="K171" s="93"/>
      <c r="L171" s="93"/>
      <c r="M171" s="108">
        <v>2.57</v>
      </c>
      <c r="N171" s="95">
        <f>N172</f>
        <v>0</v>
      </c>
      <c r="O171" s="95">
        <f t="shared" ref="O171:BZ171" si="526">O172</f>
        <v>0</v>
      </c>
      <c r="P171" s="95">
        <f t="shared" si="526"/>
        <v>0</v>
      </c>
      <c r="Q171" s="95">
        <f t="shared" si="526"/>
        <v>0</v>
      </c>
      <c r="R171" s="95">
        <f t="shared" si="526"/>
        <v>0</v>
      </c>
      <c r="S171" s="95">
        <f t="shared" si="526"/>
        <v>0</v>
      </c>
      <c r="T171" s="95">
        <f t="shared" si="526"/>
        <v>0</v>
      </c>
      <c r="U171" s="95">
        <f t="shared" si="526"/>
        <v>0</v>
      </c>
      <c r="V171" s="95">
        <f t="shared" si="526"/>
        <v>0</v>
      </c>
      <c r="W171" s="95">
        <f t="shared" si="526"/>
        <v>0</v>
      </c>
      <c r="X171" s="95">
        <f t="shared" si="526"/>
        <v>0</v>
      </c>
      <c r="Y171" s="95">
        <f t="shared" si="526"/>
        <v>0</v>
      </c>
      <c r="Z171" s="95">
        <f t="shared" si="526"/>
        <v>0</v>
      </c>
      <c r="AA171" s="95">
        <f t="shared" si="526"/>
        <v>0</v>
      </c>
      <c r="AB171" s="95">
        <f t="shared" si="526"/>
        <v>0</v>
      </c>
      <c r="AC171" s="95">
        <f t="shared" si="526"/>
        <v>0</v>
      </c>
      <c r="AD171" s="95">
        <f t="shared" si="526"/>
        <v>0</v>
      </c>
      <c r="AE171" s="95">
        <f t="shared" si="526"/>
        <v>0</v>
      </c>
      <c r="AF171" s="95">
        <f t="shared" si="526"/>
        <v>0</v>
      </c>
      <c r="AG171" s="95">
        <f t="shared" si="526"/>
        <v>0</v>
      </c>
      <c r="AH171" s="95">
        <f t="shared" si="526"/>
        <v>0</v>
      </c>
      <c r="AI171" s="95">
        <f t="shared" si="526"/>
        <v>0</v>
      </c>
      <c r="AJ171" s="95">
        <f t="shared" si="526"/>
        <v>0</v>
      </c>
      <c r="AK171" s="95">
        <f t="shared" si="526"/>
        <v>0</v>
      </c>
      <c r="AL171" s="95">
        <f t="shared" si="526"/>
        <v>0</v>
      </c>
      <c r="AM171" s="95">
        <f t="shared" si="526"/>
        <v>0</v>
      </c>
      <c r="AN171" s="95">
        <f t="shared" si="526"/>
        <v>0</v>
      </c>
      <c r="AO171" s="95">
        <f t="shared" si="526"/>
        <v>0</v>
      </c>
      <c r="AP171" s="95">
        <f t="shared" si="526"/>
        <v>0</v>
      </c>
      <c r="AQ171" s="95">
        <f t="shared" si="526"/>
        <v>0</v>
      </c>
      <c r="AR171" s="95">
        <f t="shared" si="526"/>
        <v>0</v>
      </c>
      <c r="AS171" s="95">
        <f t="shared" si="526"/>
        <v>0</v>
      </c>
      <c r="AT171" s="95">
        <f t="shared" si="526"/>
        <v>0</v>
      </c>
      <c r="AU171" s="95">
        <f t="shared" si="526"/>
        <v>0</v>
      </c>
      <c r="AV171" s="95">
        <f t="shared" si="526"/>
        <v>0</v>
      </c>
      <c r="AW171" s="95">
        <f t="shared" si="526"/>
        <v>0</v>
      </c>
      <c r="AX171" s="95">
        <f t="shared" si="526"/>
        <v>0</v>
      </c>
      <c r="AY171" s="95">
        <f t="shared" si="526"/>
        <v>0</v>
      </c>
      <c r="AZ171" s="95">
        <f t="shared" si="526"/>
        <v>0</v>
      </c>
      <c r="BA171" s="95">
        <f t="shared" si="526"/>
        <v>0</v>
      </c>
      <c r="BB171" s="95">
        <f t="shared" si="526"/>
        <v>0</v>
      </c>
      <c r="BC171" s="95">
        <f t="shared" si="526"/>
        <v>0</v>
      </c>
      <c r="BD171" s="95">
        <f t="shared" si="526"/>
        <v>0</v>
      </c>
      <c r="BE171" s="95">
        <f t="shared" si="526"/>
        <v>0</v>
      </c>
      <c r="BF171" s="95">
        <f t="shared" si="526"/>
        <v>0</v>
      </c>
      <c r="BG171" s="95">
        <f t="shared" si="526"/>
        <v>0</v>
      </c>
      <c r="BH171" s="95">
        <f t="shared" si="526"/>
        <v>0</v>
      </c>
      <c r="BI171" s="95">
        <f t="shared" si="526"/>
        <v>0</v>
      </c>
      <c r="BJ171" s="95">
        <f t="shared" si="526"/>
        <v>0</v>
      </c>
      <c r="BK171" s="95">
        <f t="shared" si="526"/>
        <v>0</v>
      </c>
      <c r="BL171" s="95">
        <f t="shared" si="526"/>
        <v>0</v>
      </c>
      <c r="BM171" s="95">
        <f t="shared" si="526"/>
        <v>0</v>
      </c>
      <c r="BN171" s="95">
        <f t="shared" si="526"/>
        <v>0</v>
      </c>
      <c r="BO171" s="95">
        <f t="shared" si="526"/>
        <v>0</v>
      </c>
      <c r="BP171" s="95">
        <f t="shared" si="526"/>
        <v>0</v>
      </c>
      <c r="BQ171" s="95">
        <f t="shared" si="526"/>
        <v>0</v>
      </c>
      <c r="BR171" s="95">
        <f t="shared" si="526"/>
        <v>0</v>
      </c>
      <c r="BS171" s="95">
        <f t="shared" si="526"/>
        <v>0</v>
      </c>
      <c r="BT171" s="95">
        <f t="shared" si="526"/>
        <v>0</v>
      </c>
      <c r="BU171" s="95">
        <f t="shared" si="526"/>
        <v>0</v>
      </c>
      <c r="BV171" s="95">
        <f t="shared" si="526"/>
        <v>0</v>
      </c>
      <c r="BW171" s="95">
        <f t="shared" si="526"/>
        <v>0</v>
      </c>
      <c r="BX171" s="95">
        <f t="shared" si="526"/>
        <v>0</v>
      </c>
      <c r="BY171" s="95">
        <f t="shared" si="526"/>
        <v>0</v>
      </c>
      <c r="BZ171" s="95">
        <f t="shared" si="526"/>
        <v>0</v>
      </c>
      <c r="CA171" s="95">
        <f t="shared" ref="CA171:EM171" si="527">CA172</f>
        <v>0</v>
      </c>
      <c r="CB171" s="95">
        <f t="shared" si="527"/>
        <v>0</v>
      </c>
      <c r="CC171" s="95">
        <f t="shared" si="527"/>
        <v>0</v>
      </c>
      <c r="CD171" s="95">
        <f t="shared" si="527"/>
        <v>0</v>
      </c>
      <c r="CE171" s="95">
        <f t="shared" si="527"/>
        <v>0</v>
      </c>
      <c r="CF171" s="95">
        <f t="shared" si="527"/>
        <v>5</v>
      </c>
      <c r="CG171" s="95">
        <f t="shared" si="527"/>
        <v>104104</v>
      </c>
      <c r="CH171" s="95">
        <f t="shared" si="527"/>
        <v>0</v>
      </c>
      <c r="CI171" s="95">
        <f t="shared" si="527"/>
        <v>0</v>
      </c>
      <c r="CJ171" s="95">
        <f t="shared" si="527"/>
        <v>0</v>
      </c>
      <c r="CK171" s="95">
        <f t="shared" si="527"/>
        <v>0</v>
      </c>
      <c r="CL171" s="95">
        <f t="shared" si="527"/>
        <v>0</v>
      </c>
      <c r="CM171" s="95">
        <f t="shared" si="527"/>
        <v>0</v>
      </c>
      <c r="CN171" s="95">
        <f t="shared" si="527"/>
        <v>0</v>
      </c>
      <c r="CO171" s="95">
        <f t="shared" si="527"/>
        <v>0</v>
      </c>
      <c r="CP171" s="95">
        <f t="shared" si="527"/>
        <v>0</v>
      </c>
      <c r="CQ171" s="95">
        <f t="shared" si="527"/>
        <v>0</v>
      </c>
      <c r="CR171" s="95">
        <f t="shared" si="527"/>
        <v>0</v>
      </c>
      <c r="CS171" s="95">
        <f t="shared" si="527"/>
        <v>0</v>
      </c>
      <c r="CT171" s="95">
        <f t="shared" si="527"/>
        <v>0</v>
      </c>
      <c r="CU171" s="95">
        <f t="shared" si="527"/>
        <v>0</v>
      </c>
      <c r="CV171" s="95">
        <f t="shared" si="527"/>
        <v>0</v>
      </c>
      <c r="CW171" s="95">
        <f t="shared" si="527"/>
        <v>0</v>
      </c>
      <c r="CX171" s="95">
        <f t="shared" si="527"/>
        <v>0</v>
      </c>
      <c r="CY171" s="95">
        <f t="shared" si="527"/>
        <v>0</v>
      </c>
      <c r="CZ171" s="95">
        <f t="shared" si="527"/>
        <v>0</v>
      </c>
      <c r="DA171" s="95">
        <f t="shared" si="527"/>
        <v>0</v>
      </c>
      <c r="DB171" s="95">
        <f t="shared" si="527"/>
        <v>0</v>
      </c>
      <c r="DC171" s="95">
        <f t="shared" si="527"/>
        <v>0</v>
      </c>
      <c r="DD171" s="95">
        <f t="shared" si="527"/>
        <v>0</v>
      </c>
      <c r="DE171" s="95">
        <f t="shared" si="527"/>
        <v>0</v>
      </c>
      <c r="DF171" s="95">
        <f t="shared" si="527"/>
        <v>0</v>
      </c>
      <c r="DG171" s="95">
        <f t="shared" si="527"/>
        <v>0</v>
      </c>
      <c r="DH171" s="95">
        <f t="shared" si="527"/>
        <v>0</v>
      </c>
      <c r="DI171" s="95">
        <f t="shared" si="527"/>
        <v>0</v>
      </c>
      <c r="DJ171" s="95">
        <f t="shared" si="527"/>
        <v>0</v>
      </c>
      <c r="DK171" s="95">
        <f t="shared" si="527"/>
        <v>0</v>
      </c>
      <c r="DL171" s="95">
        <f t="shared" si="527"/>
        <v>0</v>
      </c>
      <c r="DM171" s="95">
        <f t="shared" si="527"/>
        <v>0</v>
      </c>
      <c r="DN171" s="95">
        <f t="shared" si="527"/>
        <v>0</v>
      </c>
      <c r="DO171" s="95">
        <f t="shared" si="527"/>
        <v>0</v>
      </c>
      <c r="DP171" s="95">
        <f t="shared" si="527"/>
        <v>0</v>
      </c>
      <c r="DQ171" s="95">
        <f t="shared" si="527"/>
        <v>0</v>
      </c>
      <c r="DR171" s="95">
        <f t="shared" si="527"/>
        <v>0</v>
      </c>
      <c r="DS171" s="95">
        <f t="shared" si="527"/>
        <v>0</v>
      </c>
      <c r="DT171" s="95">
        <f t="shared" si="527"/>
        <v>0</v>
      </c>
      <c r="DU171" s="95">
        <f t="shared" si="527"/>
        <v>0</v>
      </c>
      <c r="DV171" s="95">
        <f t="shared" si="527"/>
        <v>0</v>
      </c>
      <c r="DW171" s="95">
        <f t="shared" si="527"/>
        <v>0</v>
      </c>
      <c r="DX171" s="95">
        <f t="shared" si="527"/>
        <v>0</v>
      </c>
      <c r="DY171" s="95">
        <f t="shared" si="527"/>
        <v>0</v>
      </c>
      <c r="DZ171" s="95">
        <f t="shared" si="527"/>
        <v>0</v>
      </c>
      <c r="EA171" s="95">
        <f t="shared" si="527"/>
        <v>0</v>
      </c>
      <c r="EB171" s="95">
        <f t="shared" si="527"/>
        <v>0</v>
      </c>
      <c r="EC171" s="95">
        <f t="shared" si="527"/>
        <v>0</v>
      </c>
      <c r="ED171" s="95">
        <f t="shared" si="527"/>
        <v>0</v>
      </c>
      <c r="EE171" s="95">
        <f t="shared" si="527"/>
        <v>0</v>
      </c>
      <c r="EF171" s="95">
        <f t="shared" si="527"/>
        <v>0</v>
      </c>
      <c r="EG171" s="95">
        <f t="shared" si="527"/>
        <v>0</v>
      </c>
      <c r="EH171" s="95">
        <f t="shared" si="527"/>
        <v>0</v>
      </c>
      <c r="EI171" s="95">
        <f t="shared" si="527"/>
        <v>0</v>
      </c>
      <c r="EJ171" s="95"/>
      <c r="EK171" s="95"/>
      <c r="EL171" s="95">
        <f t="shared" si="527"/>
        <v>5</v>
      </c>
      <c r="EM171" s="95">
        <f t="shared" si="527"/>
        <v>104104</v>
      </c>
      <c r="EN171" s="42">
        <f>EM171/EL171</f>
        <v>20820.8</v>
      </c>
      <c r="EQ171" s="200"/>
      <c r="ER171" s="200"/>
      <c r="ES171" s="200"/>
      <c r="ET171" s="200"/>
      <c r="EU171" s="200"/>
      <c r="EV171" s="200"/>
      <c r="EW171" s="200"/>
      <c r="EX171" s="200"/>
      <c r="EY171" s="200"/>
      <c r="EZ171" s="200"/>
      <c r="FA171" s="200"/>
      <c r="FB171" s="200"/>
      <c r="FC171" s="200"/>
      <c r="FD171" s="200"/>
      <c r="FE171" s="200"/>
      <c r="FF171" s="200"/>
      <c r="FG171" s="200"/>
      <c r="FH171" s="200"/>
      <c r="FI171" s="200"/>
      <c r="FJ171" s="200"/>
      <c r="FK171" s="200"/>
      <c r="FL171" s="200"/>
      <c r="FM171" s="200"/>
      <c r="FN171" s="200"/>
      <c r="FO171" s="200"/>
      <c r="FP171" s="200"/>
      <c r="FQ171" s="200"/>
      <c r="FR171" s="200"/>
      <c r="FS171" s="200"/>
      <c r="FT171" s="200"/>
      <c r="FU171" s="200"/>
      <c r="FV171" s="200"/>
      <c r="FW171" s="200"/>
      <c r="FX171" s="200"/>
      <c r="FY171" s="200"/>
      <c r="FZ171" s="200"/>
      <c r="GA171" s="200"/>
      <c r="GB171" s="200"/>
      <c r="GC171" s="200"/>
      <c r="GD171" s="200"/>
      <c r="GE171" s="200"/>
      <c r="GF171" s="200"/>
      <c r="GG171" s="200"/>
      <c r="GH171" s="200"/>
      <c r="GI171" s="200"/>
      <c r="GJ171" s="200"/>
      <c r="GK171" s="200"/>
      <c r="GL171" s="200"/>
      <c r="GM171" s="200"/>
      <c r="GN171" s="200"/>
      <c r="GO171" s="200"/>
      <c r="GP171" s="200"/>
      <c r="GQ171" s="200"/>
      <c r="GR171" s="200"/>
      <c r="GS171" s="200"/>
      <c r="GT171" s="200"/>
      <c r="GU171" s="200"/>
      <c r="GV171" s="200"/>
      <c r="GW171" s="200"/>
      <c r="GX171" s="200"/>
      <c r="GY171" s="200"/>
      <c r="GZ171" s="200"/>
      <c r="HA171" s="200"/>
      <c r="HB171" s="200"/>
      <c r="HC171" s="200"/>
      <c r="HD171" s="200"/>
      <c r="HE171" s="200"/>
      <c r="HF171" s="200"/>
      <c r="HG171" s="200"/>
      <c r="HH171" s="200"/>
      <c r="HI171" s="200"/>
      <c r="HJ171" s="200"/>
      <c r="HK171" s="200"/>
      <c r="HL171" s="200"/>
      <c r="HM171" s="200"/>
      <c r="HN171" s="200"/>
      <c r="HO171" s="200"/>
      <c r="HP171" s="200"/>
      <c r="HQ171" s="200"/>
      <c r="HR171" s="200"/>
      <c r="HS171" s="200"/>
      <c r="HT171" s="200"/>
      <c r="HU171" s="200"/>
      <c r="HV171" s="200"/>
      <c r="HW171" s="200"/>
      <c r="HX171" s="200"/>
      <c r="HY171" s="200"/>
      <c r="HZ171" s="200"/>
      <c r="IA171" s="200"/>
      <c r="IB171" s="200"/>
      <c r="IC171" s="200"/>
      <c r="ID171" s="200"/>
      <c r="IE171" s="200"/>
      <c r="IF171" s="200"/>
      <c r="IG171" s="200"/>
      <c r="IH171" s="200"/>
      <c r="II171" s="200"/>
      <c r="IJ171" s="200"/>
      <c r="IK171" s="200"/>
      <c r="IL171" s="200"/>
      <c r="IM171" s="200"/>
      <c r="IN171" s="200"/>
      <c r="IO171" s="200"/>
      <c r="IP171" s="200"/>
      <c r="IQ171" s="200"/>
      <c r="IR171" s="200"/>
      <c r="IS171" s="200"/>
      <c r="IT171" s="200"/>
      <c r="IU171" s="200"/>
      <c r="IV171" s="200"/>
      <c r="IW171" s="200"/>
      <c r="IX171" s="200"/>
      <c r="IY171" s="200"/>
      <c r="IZ171" s="200"/>
      <c r="JA171" s="200"/>
      <c r="JB171" s="200"/>
      <c r="JC171" s="200"/>
      <c r="JD171" s="200"/>
      <c r="JE171" s="200"/>
    </row>
    <row r="172" spans="1:265" x14ac:dyDescent="0.25">
      <c r="A172" s="44"/>
      <c r="B172" s="45">
        <v>125</v>
      </c>
      <c r="C172" s="46" t="s">
        <v>450</v>
      </c>
      <c r="D172" s="67" t="s">
        <v>451</v>
      </c>
      <c r="E172" s="48">
        <v>13520</v>
      </c>
      <c r="F172" s="49">
        <v>1.1000000000000001</v>
      </c>
      <c r="G172" s="49"/>
      <c r="H172" s="50">
        <v>1</v>
      </c>
      <c r="I172" s="51"/>
      <c r="J172" s="48">
        <v>1.4</v>
      </c>
      <c r="K172" s="48">
        <v>1.68</v>
      </c>
      <c r="L172" s="48">
        <v>2.23</v>
      </c>
      <c r="M172" s="52">
        <v>2.57</v>
      </c>
      <c r="N172" s="53">
        <v>0</v>
      </c>
      <c r="O172" s="54">
        <f>N172*E172*F172*H172*J172*$O$8</f>
        <v>0</v>
      </c>
      <c r="P172" s="55"/>
      <c r="Q172" s="54">
        <f>P172*E172*F172*H172*J172*$Q$8</f>
        <v>0</v>
      </c>
      <c r="R172" s="53">
        <v>0</v>
      </c>
      <c r="S172" s="54">
        <f>R172*E172*F172*H172*J172*$S$8</f>
        <v>0</v>
      </c>
      <c r="T172" s="53">
        <v>0</v>
      </c>
      <c r="U172" s="54">
        <f>SUM(T172*E172*F172*H172*J172*$U$8)</f>
        <v>0</v>
      </c>
      <c r="V172" s="53"/>
      <c r="W172" s="53">
        <f>SUM(V172*E172*F172*H172*J172*$W$8)</f>
        <v>0</v>
      </c>
      <c r="X172" s="53"/>
      <c r="Y172" s="54">
        <f>SUM(X172*E172*F172*H172*J172*$Y$8)</f>
        <v>0</v>
      </c>
      <c r="Z172" s="53">
        <v>0</v>
      </c>
      <c r="AA172" s="54">
        <f>SUM(Z172*E172*F172*H172*J172*$AA$8)</f>
        <v>0</v>
      </c>
      <c r="AB172" s="53">
        <v>0</v>
      </c>
      <c r="AC172" s="54">
        <f>SUM(AB172*E172*F172*H172*J172*$AC$8)</f>
        <v>0</v>
      </c>
      <c r="AD172" s="53"/>
      <c r="AE172" s="54">
        <f>SUM(AD172*E172*F172*H172*K172*$AE$8)</f>
        <v>0</v>
      </c>
      <c r="AF172" s="53">
        <v>0</v>
      </c>
      <c r="AG172" s="54">
        <f>SUM(AF172*E172*F172*H172*K172*$AG$8)</f>
        <v>0</v>
      </c>
      <c r="AH172" s="53"/>
      <c r="AI172" s="54">
        <f>SUM(AH172*E172*F172*H172*J172*$AI$8)</f>
        <v>0</v>
      </c>
      <c r="AJ172" s="53"/>
      <c r="AK172" s="53">
        <f>SUM(AJ172*E172*F172*H172*J172*$AK$8)</f>
        <v>0</v>
      </c>
      <c r="AL172" s="53">
        <v>0</v>
      </c>
      <c r="AM172" s="54">
        <f>SUM(AL172*E172*F172*H172*J172*$AM$8)</f>
        <v>0</v>
      </c>
      <c r="AN172" s="83"/>
      <c r="AO172" s="54">
        <f>SUM(AN172*E172*F172*H172*J172*$AO$8)</f>
        <v>0</v>
      </c>
      <c r="AP172" s="53">
        <v>0</v>
      </c>
      <c r="AQ172" s="54">
        <f>SUM(E172*F172*H172*J172*AP172*$AQ$8)</f>
        <v>0</v>
      </c>
      <c r="AR172" s="53"/>
      <c r="AS172" s="54">
        <f>SUM(AR172*E172*F172*H172*J172*$AS$8)</f>
        <v>0</v>
      </c>
      <c r="AT172" s="53"/>
      <c r="AU172" s="54">
        <f>SUM(AT172*E172*F172*H172*J172*$AU$8)</f>
        <v>0</v>
      </c>
      <c r="AV172" s="53">
        <v>0</v>
      </c>
      <c r="AW172" s="54">
        <f>SUM(AV172*E172*F172*H172*J172*$AW$8)</f>
        <v>0</v>
      </c>
      <c r="AX172" s="53"/>
      <c r="AY172" s="54">
        <f>SUM(AX172*E172*F172*H172*J172*$AY$8)</f>
        <v>0</v>
      </c>
      <c r="AZ172" s="53"/>
      <c r="BA172" s="54">
        <f>SUM(AZ172*E172*F172*H172*J172*$BA$8)</f>
        <v>0</v>
      </c>
      <c r="BB172" s="53"/>
      <c r="BC172" s="54">
        <f>SUM(BB172*E172*F172*H172*J172*$BC$8)</f>
        <v>0</v>
      </c>
      <c r="BD172" s="53"/>
      <c r="BE172" s="54">
        <f>SUM(BD172*E172*F172*H172*J172*$BE$8)</f>
        <v>0</v>
      </c>
      <c r="BF172" s="53"/>
      <c r="BG172" s="54">
        <f>BF172*E172*F172*H172*J172*$BG$8</f>
        <v>0</v>
      </c>
      <c r="BH172" s="53"/>
      <c r="BI172" s="54">
        <f>BH172*E172*F172*H172*J172*$BI$8</f>
        <v>0</v>
      </c>
      <c r="BJ172" s="53"/>
      <c r="BK172" s="54">
        <f>BJ172*E172*F172*H172*J172*$BK$8</f>
        <v>0</v>
      </c>
      <c r="BL172" s="53"/>
      <c r="BM172" s="54">
        <f>SUM(BL172*E172*F172*H172*J172*$BM$8)</f>
        <v>0</v>
      </c>
      <c r="BN172" s="53"/>
      <c r="BO172" s="54">
        <f>SUM(BN172*E172*F172*H172*J172*$BO$8)</f>
        <v>0</v>
      </c>
      <c r="BP172" s="53"/>
      <c r="BQ172" s="54">
        <f>SUM(BP172*E172*F172*H172*J172*$BQ$8)</f>
        <v>0</v>
      </c>
      <c r="BR172" s="53"/>
      <c r="BS172" s="54">
        <f>SUM(BR172*E172*F172*H172*J172*$BS$8)</f>
        <v>0</v>
      </c>
      <c r="BT172" s="53"/>
      <c r="BU172" s="54">
        <f>SUM(BT172*E172*F172*H172*J172*$BU$8)</f>
        <v>0</v>
      </c>
      <c r="BV172" s="53"/>
      <c r="BW172" s="54">
        <f>BV172*E172*F172*H172*J172*$BW$8</f>
        <v>0</v>
      </c>
      <c r="BX172" s="53">
        <v>0</v>
      </c>
      <c r="BY172" s="54">
        <f>SUM(BX172*E172*F172*H172*J172*$BY$8)</f>
        <v>0</v>
      </c>
      <c r="BZ172" s="53">
        <v>0</v>
      </c>
      <c r="CA172" s="54">
        <f>SUM(BZ172*E172*F172*H172*J172*$CA$8)</f>
        <v>0</v>
      </c>
      <c r="CB172" s="53">
        <v>0</v>
      </c>
      <c r="CC172" s="54">
        <f>SUM(CB172*E172*F172*H172*J172*$CC$8)</f>
        <v>0</v>
      </c>
      <c r="CD172" s="53">
        <v>0</v>
      </c>
      <c r="CE172" s="54">
        <f>SUM(CD172*E172*F172*H172*J172*$CE$8)</f>
        <v>0</v>
      </c>
      <c r="CF172" s="53">
        <v>5</v>
      </c>
      <c r="CG172" s="54">
        <f>CF172*E172*F172*H172*J172*$CG$8</f>
        <v>104104</v>
      </c>
      <c r="CH172" s="53"/>
      <c r="CI172" s="54">
        <f>SUM(CH172*E172*F172*H172*J172*$CI$8)</f>
        <v>0</v>
      </c>
      <c r="CJ172" s="53">
        <v>0</v>
      </c>
      <c r="CK172" s="54">
        <f>SUM(CJ172*E172*F172*H172*K172*$CK$8)</f>
        <v>0</v>
      </c>
      <c r="CL172" s="53">
        <v>0</v>
      </c>
      <c r="CM172" s="54">
        <f>SUM(CL172*E172*F172*H172*K172*$CM$8)</f>
        <v>0</v>
      </c>
      <c r="CN172" s="53">
        <v>0</v>
      </c>
      <c r="CO172" s="54">
        <f>SUM(CN172*E172*F172*H172*K172*$CO$8)</f>
        <v>0</v>
      </c>
      <c r="CP172" s="53"/>
      <c r="CQ172" s="54">
        <f>SUM(CP172*E172*F172*H172*K172*$CQ$8)</f>
        <v>0</v>
      </c>
      <c r="CR172" s="53">
        <v>0</v>
      </c>
      <c r="CS172" s="54">
        <f>SUM(CR172*E172*F172*H172*K172*$CS$8)</f>
        <v>0</v>
      </c>
      <c r="CT172" s="53"/>
      <c r="CU172" s="54">
        <f>SUM(CT172*E172*F172*H172*K172*$CU$8)</f>
        <v>0</v>
      </c>
      <c r="CV172" s="53"/>
      <c r="CW172" s="54">
        <f>SUM(CV172*E172*F172*H172*K172*$CW$8)</f>
        <v>0</v>
      </c>
      <c r="CX172" s="53">
        <v>0</v>
      </c>
      <c r="CY172" s="54">
        <f>SUM(CX172*E172*F172*H172*K172*$CY$8)</f>
        <v>0</v>
      </c>
      <c r="CZ172" s="53"/>
      <c r="DA172" s="54">
        <f>SUM(CZ172*E172*F172*H172*K172*$DA$8)</f>
        <v>0</v>
      </c>
      <c r="DB172" s="53">
        <v>0</v>
      </c>
      <c r="DC172" s="54">
        <f>SUM(DB172*E172*F172*H172*K172*$DC$8)</f>
        <v>0</v>
      </c>
      <c r="DD172" s="53"/>
      <c r="DE172" s="54">
        <f>SUM(DD172*E172*F172*H172*K172*$DE$8)</f>
        <v>0</v>
      </c>
      <c r="DF172" s="53">
        <v>0</v>
      </c>
      <c r="DG172" s="54">
        <f>SUM(DF172*E172*F172*H172*K172*$DG$8)</f>
        <v>0</v>
      </c>
      <c r="DH172" s="53">
        <v>0</v>
      </c>
      <c r="DI172" s="54">
        <f>SUM(DH172*E172*F172*H172*K172*$DI$8)</f>
        <v>0</v>
      </c>
      <c r="DJ172" s="53">
        <v>0</v>
      </c>
      <c r="DK172" s="54">
        <f>SUM(DJ172*E172*F172*H172*K172*$DK$8)</f>
        <v>0</v>
      </c>
      <c r="DL172" s="53"/>
      <c r="DM172" s="54">
        <f>SUM(DL172*E172*F172*H172*K172*$DM$8)</f>
        <v>0</v>
      </c>
      <c r="DN172" s="53"/>
      <c r="DO172" s="54">
        <f>DN172*E172*F172*H172*K172*$DO$8</f>
        <v>0</v>
      </c>
      <c r="DP172" s="53"/>
      <c r="DQ172" s="54">
        <f>SUM(DP172*E172*F172*H172*K172*$DQ$8)</f>
        <v>0</v>
      </c>
      <c r="DR172" s="53"/>
      <c r="DS172" s="54">
        <f>SUM(DR172*E172*F172*H172*K172*$DS$8)</f>
        <v>0</v>
      </c>
      <c r="DT172" s="53">
        <v>0</v>
      </c>
      <c r="DU172" s="54">
        <f>SUM(DT172*E172*F172*H172*L172*$DU$8)</f>
        <v>0</v>
      </c>
      <c r="DV172" s="57">
        <v>0</v>
      </c>
      <c r="DW172" s="54">
        <f>SUM(DV172*E172*F172*H172*M172*$DW$8)</f>
        <v>0</v>
      </c>
      <c r="DX172" s="57"/>
      <c r="DY172" s="54">
        <f>SUM(DX172*E172*F172*H172*J172*$DY$8)</f>
        <v>0</v>
      </c>
      <c r="DZ172" s="53"/>
      <c r="EA172" s="59">
        <f>SUM(DZ172*E172*F172*H172*J172*$EA$8)</f>
        <v>0</v>
      </c>
      <c r="EB172" s="53"/>
      <c r="EC172" s="54">
        <f>SUM(EB172*E172*F172*H172*J172*$EC$8)</f>
        <v>0</v>
      </c>
      <c r="ED172" s="53"/>
      <c r="EE172" s="54">
        <f>SUM(ED172*E172*F172*H172*J172*$EE$8)</f>
        <v>0</v>
      </c>
      <c r="EF172" s="53"/>
      <c r="EG172" s="54">
        <f>EF172*E172*F172*H172*J172*$EG$8</f>
        <v>0</v>
      </c>
      <c r="EH172" s="53"/>
      <c r="EI172" s="54">
        <f>EH172*E172*F172*H172*J172*$EI$8</f>
        <v>0</v>
      </c>
      <c r="EJ172" s="53"/>
      <c r="EK172" s="54"/>
      <c r="EL172" s="60">
        <f>SUM(N172,X172,P172,R172,Z172,T172,V172,AB172,AD172,AF172,AH172,AJ172,AP172,AR172,AT172,AN172,CJ172,CP172,CT172,BX172,BZ172,CZ172,DB172,DD172,DF172,DH172,DJ172,DL172,AV172,AL172,AX172,AZ172,BB172,BD172,BF172,BH172,BJ172,BL172,BN172,BP172,BR172,EB172,ED172,DX172,DZ172,BT172,BV172,CR172,CL172,CN172,CV172,CX172,CB172,CD172,CF172,CH172,DN172,DP172,DR172,DT172,DV172,EF172,EH172,EJ172)</f>
        <v>5</v>
      </c>
      <c r="EM172" s="60">
        <f>SUM(O172,Y172,Q172,S172,AA172,U172,W172,AC172,AE172,AG172,AI172,AK172,AQ172,AS172,AU172,AO172,CK172,CQ172,CU172,BY172,CA172,DA172,DC172,DE172,DG172,DI172,DK172,DM172,AW172,AM172,AY172,BA172,BC172,BE172,BG172,BI172,BK172,BM172,BO172,BQ172,BS172,EC172,EE172,DY172,EA172,BU172,BW172,CS172,CM172,CO172,CW172,CY172,CC172,CE172,CG172,CI172,DO172,DQ172,DS172,DU172,DW172,EG172,EI172,EK172)</f>
        <v>104104</v>
      </c>
      <c r="EN172" s="1">
        <f>EL172*H172</f>
        <v>5</v>
      </c>
    </row>
    <row r="173" spans="1:265" s="80" customFormat="1" x14ac:dyDescent="0.25">
      <c r="A173" s="91">
        <v>34</v>
      </c>
      <c r="B173" s="92"/>
      <c r="C173" s="72"/>
      <c r="D173" s="34" t="s">
        <v>452</v>
      </c>
      <c r="E173" s="48">
        <v>13520</v>
      </c>
      <c r="F173" s="85">
        <v>0.89</v>
      </c>
      <c r="G173" s="85"/>
      <c r="H173" s="36">
        <v>1</v>
      </c>
      <c r="I173" s="75"/>
      <c r="J173" s="93"/>
      <c r="K173" s="93"/>
      <c r="L173" s="93"/>
      <c r="M173" s="108">
        <v>2.57</v>
      </c>
      <c r="N173" s="95">
        <f>SUM(N174:N176)</f>
        <v>0</v>
      </c>
      <c r="O173" s="95">
        <f t="shared" ref="O173:BZ173" si="528">SUM(O174:O176)</f>
        <v>0</v>
      </c>
      <c r="P173" s="95">
        <f t="shared" si="528"/>
        <v>0</v>
      </c>
      <c r="Q173" s="95">
        <f t="shared" si="528"/>
        <v>0</v>
      </c>
      <c r="R173" s="95">
        <f t="shared" si="528"/>
        <v>0</v>
      </c>
      <c r="S173" s="95">
        <f t="shared" si="528"/>
        <v>0</v>
      </c>
      <c r="T173" s="95">
        <f t="shared" si="528"/>
        <v>0</v>
      </c>
      <c r="U173" s="95">
        <f t="shared" si="528"/>
        <v>0</v>
      </c>
      <c r="V173" s="95">
        <f t="shared" si="528"/>
        <v>0</v>
      </c>
      <c r="W173" s="95">
        <f t="shared" si="528"/>
        <v>0</v>
      </c>
      <c r="X173" s="95">
        <f t="shared" si="528"/>
        <v>0</v>
      </c>
      <c r="Y173" s="95">
        <f t="shared" si="528"/>
        <v>0</v>
      </c>
      <c r="Z173" s="95">
        <f t="shared" si="528"/>
        <v>0</v>
      </c>
      <c r="AA173" s="95">
        <f t="shared" si="528"/>
        <v>0</v>
      </c>
      <c r="AB173" s="95">
        <f t="shared" si="528"/>
        <v>0</v>
      </c>
      <c r="AC173" s="95">
        <f t="shared" si="528"/>
        <v>0</v>
      </c>
      <c r="AD173" s="95">
        <f t="shared" si="528"/>
        <v>0</v>
      </c>
      <c r="AE173" s="95">
        <f t="shared" si="528"/>
        <v>0</v>
      </c>
      <c r="AF173" s="95">
        <f t="shared" si="528"/>
        <v>0</v>
      </c>
      <c r="AG173" s="95">
        <f t="shared" si="528"/>
        <v>0</v>
      </c>
      <c r="AH173" s="95">
        <f t="shared" si="528"/>
        <v>0</v>
      </c>
      <c r="AI173" s="95">
        <f t="shared" si="528"/>
        <v>0</v>
      </c>
      <c r="AJ173" s="95">
        <f t="shared" si="528"/>
        <v>0</v>
      </c>
      <c r="AK173" s="95">
        <f t="shared" si="528"/>
        <v>0</v>
      </c>
      <c r="AL173" s="95">
        <f t="shared" si="528"/>
        <v>0</v>
      </c>
      <c r="AM173" s="95">
        <f t="shared" si="528"/>
        <v>0</v>
      </c>
      <c r="AN173" s="95">
        <f t="shared" si="528"/>
        <v>0</v>
      </c>
      <c r="AO173" s="95">
        <f t="shared" si="528"/>
        <v>0</v>
      </c>
      <c r="AP173" s="95">
        <f t="shared" si="528"/>
        <v>0</v>
      </c>
      <c r="AQ173" s="95">
        <f t="shared" si="528"/>
        <v>0</v>
      </c>
      <c r="AR173" s="95">
        <f t="shared" si="528"/>
        <v>0</v>
      </c>
      <c r="AS173" s="95">
        <f t="shared" si="528"/>
        <v>0</v>
      </c>
      <c r="AT173" s="95">
        <f t="shared" si="528"/>
        <v>0</v>
      </c>
      <c r="AU173" s="95">
        <f t="shared" si="528"/>
        <v>0</v>
      </c>
      <c r="AV173" s="95">
        <f t="shared" si="528"/>
        <v>0</v>
      </c>
      <c r="AW173" s="95">
        <f t="shared" si="528"/>
        <v>0</v>
      </c>
      <c r="AX173" s="95">
        <f t="shared" si="528"/>
        <v>0</v>
      </c>
      <c r="AY173" s="95">
        <f t="shared" si="528"/>
        <v>0</v>
      </c>
      <c r="AZ173" s="95">
        <f t="shared" si="528"/>
        <v>0</v>
      </c>
      <c r="BA173" s="95">
        <f t="shared" si="528"/>
        <v>0</v>
      </c>
      <c r="BB173" s="95">
        <f t="shared" si="528"/>
        <v>0</v>
      </c>
      <c r="BC173" s="95">
        <f t="shared" si="528"/>
        <v>0</v>
      </c>
      <c r="BD173" s="95">
        <f t="shared" si="528"/>
        <v>0</v>
      </c>
      <c r="BE173" s="95">
        <f t="shared" si="528"/>
        <v>0</v>
      </c>
      <c r="BF173" s="95">
        <f t="shared" si="528"/>
        <v>0</v>
      </c>
      <c r="BG173" s="95">
        <f t="shared" si="528"/>
        <v>0</v>
      </c>
      <c r="BH173" s="95">
        <f t="shared" si="528"/>
        <v>0</v>
      </c>
      <c r="BI173" s="95">
        <f t="shared" si="528"/>
        <v>0</v>
      </c>
      <c r="BJ173" s="95">
        <f t="shared" si="528"/>
        <v>0</v>
      </c>
      <c r="BK173" s="95">
        <f t="shared" si="528"/>
        <v>0</v>
      </c>
      <c r="BL173" s="95">
        <f t="shared" si="528"/>
        <v>0</v>
      </c>
      <c r="BM173" s="95">
        <f t="shared" si="528"/>
        <v>0</v>
      </c>
      <c r="BN173" s="95">
        <f t="shared" si="528"/>
        <v>0</v>
      </c>
      <c r="BO173" s="95">
        <f t="shared" si="528"/>
        <v>0</v>
      </c>
      <c r="BP173" s="95">
        <f t="shared" si="528"/>
        <v>0</v>
      </c>
      <c r="BQ173" s="95">
        <f t="shared" si="528"/>
        <v>0</v>
      </c>
      <c r="BR173" s="95">
        <f t="shared" si="528"/>
        <v>0</v>
      </c>
      <c r="BS173" s="95">
        <f t="shared" si="528"/>
        <v>0</v>
      </c>
      <c r="BT173" s="95">
        <f t="shared" si="528"/>
        <v>0</v>
      </c>
      <c r="BU173" s="95">
        <f t="shared" si="528"/>
        <v>0</v>
      </c>
      <c r="BV173" s="95">
        <f t="shared" si="528"/>
        <v>0</v>
      </c>
      <c r="BW173" s="95">
        <f t="shared" si="528"/>
        <v>0</v>
      </c>
      <c r="BX173" s="95">
        <f t="shared" si="528"/>
        <v>0</v>
      </c>
      <c r="BY173" s="95">
        <f t="shared" si="528"/>
        <v>0</v>
      </c>
      <c r="BZ173" s="95">
        <f t="shared" si="528"/>
        <v>0</v>
      </c>
      <c r="CA173" s="95">
        <f t="shared" ref="CA173:EM173" si="529">SUM(CA174:CA176)</f>
        <v>0</v>
      </c>
      <c r="CB173" s="95">
        <f t="shared" si="529"/>
        <v>0</v>
      </c>
      <c r="CC173" s="95">
        <f t="shared" si="529"/>
        <v>0</v>
      </c>
      <c r="CD173" s="95">
        <f t="shared" si="529"/>
        <v>0</v>
      </c>
      <c r="CE173" s="95">
        <f t="shared" si="529"/>
        <v>0</v>
      </c>
      <c r="CF173" s="95">
        <f t="shared" si="529"/>
        <v>0</v>
      </c>
      <c r="CG173" s="95">
        <f t="shared" si="529"/>
        <v>0</v>
      </c>
      <c r="CH173" s="95">
        <f t="shared" si="529"/>
        <v>0</v>
      </c>
      <c r="CI173" s="95">
        <f t="shared" si="529"/>
        <v>0</v>
      </c>
      <c r="CJ173" s="95">
        <f t="shared" si="529"/>
        <v>0</v>
      </c>
      <c r="CK173" s="95">
        <f t="shared" si="529"/>
        <v>0</v>
      </c>
      <c r="CL173" s="95">
        <f t="shared" si="529"/>
        <v>0</v>
      </c>
      <c r="CM173" s="95">
        <f t="shared" si="529"/>
        <v>0</v>
      </c>
      <c r="CN173" s="95">
        <f t="shared" si="529"/>
        <v>0</v>
      </c>
      <c r="CO173" s="95">
        <f t="shared" si="529"/>
        <v>0</v>
      </c>
      <c r="CP173" s="95">
        <f t="shared" si="529"/>
        <v>0</v>
      </c>
      <c r="CQ173" s="95">
        <f t="shared" si="529"/>
        <v>0</v>
      </c>
      <c r="CR173" s="95">
        <f t="shared" si="529"/>
        <v>0</v>
      </c>
      <c r="CS173" s="95">
        <f t="shared" si="529"/>
        <v>0</v>
      </c>
      <c r="CT173" s="95">
        <f t="shared" si="529"/>
        <v>0</v>
      </c>
      <c r="CU173" s="95">
        <f t="shared" si="529"/>
        <v>0</v>
      </c>
      <c r="CV173" s="95">
        <f t="shared" si="529"/>
        <v>0</v>
      </c>
      <c r="CW173" s="95">
        <f t="shared" si="529"/>
        <v>0</v>
      </c>
      <c r="CX173" s="95">
        <f t="shared" si="529"/>
        <v>0</v>
      </c>
      <c r="CY173" s="95">
        <f t="shared" si="529"/>
        <v>0</v>
      </c>
      <c r="CZ173" s="95">
        <f t="shared" si="529"/>
        <v>0</v>
      </c>
      <c r="DA173" s="95">
        <f t="shared" si="529"/>
        <v>0</v>
      </c>
      <c r="DB173" s="95">
        <f t="shared" si="529"/>
        <v>0</v>
      </c>
      <c r="DC173" s="95">
        <f t="shared" si="529"/>
        <v>0</v>
      </c>
      <c r="DD173" s="95">
        <f t="shared" si="529"/>
        <v>0</v>
      </c>
      <c r="DE173" s="95">
        <f t="shared" si="529"/>
        <v>0</v>
      </c>
      <c r="DF173" s="95">
        <f t="shared" si="529"/>
        <v>0</v>
      </c>
      <c r="DG173" s="95">
        <f t="shared" si="529"/>
        <v>0</v>
      </c>
      <c r="DH173" s="95">
        <f t="shared" si="529"/>
        <v>0</v>
      </c>
      <c r="DI173" s="95">
        <f t="shared" si="529"/>
        <v>0</v>
      </c>
      <c r="DJ173" s="95">
        <f t="shared" si="529"/>
        <v>0</v>
      </c>
      <c r="DK173" s="95">
        <f t="shared" si="529"/>
        <v>0</v>
      </c>
      <c r="DL173" s="95">
        <f t="shared" si="529"/>
        <v>0</v>
      </c>
      <c r="DM173" s="95">
        <f t="shared" si="529"/>
        <v>0</v>
      </c>
      <c r="DN173" s="95">
        <f t="shared" si="529"/>
        <v>0</v>
      </c>
      <c r="DO173" s="95">
        <f t="shared" si="529"/>
        <v>0</v>
      </c>
      <c r="DP173" s="95">
        <f t="shared" si="529"/>
        <v>0</v>
      </c>
      <c r="DQ173" s="95">
        <f t="shared" si="529"/>
        <v>0</v>
      </c>
      <c r="DR173" s="95">
        <f t="shared" si="529"/>
        <v>0</v>
      </c>
      <c r="DS173" s="95">
        <f t="shared" si="529"/>
        <v>0</v>
      </c>
      <c r="DT173" s="95">
        <f t="shared" si="529"/>
        <v>0</v>
      </c>
      <c r="DU173" s="95">
        <f t="shared" si="529"/>
        <v>0</v>
      </c>
      <c r="DV173" s="95">
        <f t="shared" si="529"/>
        <v>0</v>
      </c>
      <c r="DW173" s="95">
        <f t="shared" si="529"/>
        <v>0</v>
      </c>
      <c r="DX173" s="95">
        <f t="shared" si="529"/>
        <v>0</v>
      </c>
      <c r="DY173" s="95">
        <f t="shared" si="529"/>
        <v>0</v>
      </c>
      <c r="DZ173" s="95">
        <f t="shared" si="529"/>
        <v>0</v>
      </c>
      <c r="EA173" s="95">
        <f t="shared" si="529"/>
        <v>0</v>
      </c>
      <c r="EB173" s="95">
        <f t="shared" si="529"/>
        <v>0</v>
      </c>
      <c r="EC173" s="95">
        <f t="shared" si="529"/>
        <v>0</v>
      </c>
      <c r="ED173" s="95">
        <f t="shared" si="529"/>
        <v>10</v>
      </c>
      <c r="EE173" s="95">
        <f t="shared" si="529"/>
        <v>295276.79999999999</v>
      </c>
      <c r="EF173" s="95">
        <f t="shared" si="529"/>
        <v>0</v>
      </c>
      <c r="EG173" s="95">
        <f t="shared" si="529"/>
        <v>0</v>
      </c>
      <c r="EH173" s="95">
        <f t="shared" si="529"/>
        <v>0</v>
      </c>
      <c r="EI173" s="95">
        <f t="shared" si="529"/>
        <v>0</v>
      </c>
      <c r="EJ173" s="95"/>
      <c r="EK173" s="95"/>
      <c r="EL173" s="95">
        <f t="shared" si="529"/>
        <v>10</v>
      </c>
      <c r="EM173" s="95">
        <f t="shared" si="529"/>
        <v>295276.79999999999</v>
      </c>
      <c r="EN173" s="42">
        <f>EM173/EL173</f>
        <v>29527.68</v>
      </c>
      <c r="EQ173" s="200"/>
      <c r="ER173" s="200"/>
      <c r="ES173" s="200"/>
      <c r="ET173" s="200"/>
      <c r="EU173" s="200"/>
      <c r="EV173" s="200"/>
      <c r="EW173" s="200"/>
      <c r="EX173" s="200"/>
      <c r="EY173" s="200"/>
      <c r="EZ173" s="200"/>
      <c r="FA173" s="200"/>
      <c r="FB173" s="200"/>
      <c r="FC173" s="200"/>
      <c r="FD173" s="200"/>
      <c r="FE173" s="200"/>
      <c r="FF173" s="200"/>
      <c r="FG173" s="200"/>
      <c r="FH173" s="200"/>
      <c r="FI173" s="200"/>
      <c r="FJ173" s="200"/>
      <c r="FK173" s="200"/>
      <c r="FL173" s="200"/>
      <c r="FM173" s="200"/>
      <c r="FN173" s="200"/>
      <c r="FO173" s="200"/>
      <c r="FP173" s="200"/>
      <c r="FQ173" s="200"/>
      <c r="FR173" s="200"/>
      <c r="FS173" s="200"/>
      <c r="FT173" s="200"/>
      <c r="FU173" s="200"/>
      <c r="FV173" s="200"/>
      <c r="FW173" s="200"/>
      <c r="FX173" s="200"/>
      <c r="FY173" s="200"/>
      <c r="FZ173" s="200"/>
      <c r="GA173" s="200"/>
      <c r="GB173" s="200"/>
      <c r="GC173" s="200"/>
      <c r="GD173" s="200"/>
      <c r="GE173" s="200"/>
      <c r="GF173" s="200"/>
      <c r="GG173" s="200"/>
      <c r="GH173" s="200"/>
      <c r="GI173" s="200"/>
      <c r="GJ173" s="200"/>
      <c r="GK173" s="200"/>
      <c r="GL173" s="200"/>
      <c r="GM173" s="200"/>
      <c r="GN173" s="200"/>
      <c r="GO173" s="200"/>
      <c r="GP173" s="200"/>
      <c r="GQ173" s="200"/>
      <c r="GR173" s="200"/>
      <c r="GS173" s="200"/>
      <c r="GT173" s="200"/>
      <c r="GU173" s="200"/>
      <c r="GV173" s="200"/>
      <c r="GW173" s="200"/>
      <c r="GX173" s="200"/>
      <c r="GY173" s="200"/>
      <c r="GZ173" s="200"/>
      <c r="HA173" s="200"/>
      <c r="HB173" s="200"/>
      <c r="HC173" s="200"/>
      <c r="HD173" s="200"/>
      <c r="HE173" s="200"/>
      <c r="HF173" s="200"/>
      <c r="HG173" s="200"/>
      <c r="HH173" s="200"/>
      <c r="HI173" s="200"/>
      <c r="HJ173" s="200"/>
      <c r="HK173" s="200"/>
      <c r="HL173" s="200"/>
      <c r="HM173" s="200"/>
      <c r="HN173" s="200"/>
      <c r="HO173" s="200"/>
      <c r="HP173" s="200"/>
      <c r="HQ173" s="200"/>
      <c r="HR173" s="200"/>
      <c r="HS173" s="200"/>
      <c r="HT173" s="200"/>
      <c r="HU173" s="200"/>
      <c r="HV173" s="200"/>
      <c r="HW173" s="200"/>
      <c r="HX173" s="200"/>
      <c r="HY173" s="200"/>
      <c r="HZ173" s="200"/>
      <c r="IA173" s="200"/>
      <c r="IB173" s="200"/>
      <c r="IC173" s="200"/>
      <c r="ID173" s="200"/>
      <c r="IE173" s="200"/>
      <c r="IF173" s="200"/>
      <c r="IG173" s="200"/>
      <c r="IH173" s="200"/>
      <c r="II173" s="200"/>
      <c r="IJ173" s="200"/>
      <c r="IK173" s="200"/>
      <c r="IL173" s="200"/>
      <c r="IM173" s="200"/>
      <c r="IN173" s="200"/>
      <c r="IO173" s="200"/>
      <c r="IP173" s="200"/>
      <c r="IQ173" s="200"/>
      <c r="IR173" s="200"/>
      <c r="IS173" s="200"/>
      <c r="IT173" s="200"/>
      <c r="IU173" s="200"/>
      <c r="IV173" s="200"/>
      <c r="IW173" s="200"/>
      <c r="IX173" s="200"/>
      <c r="IY173" s="200"/>
      <c r="IZ173" s="200"/>
      <c r="JA173" s="200"/>
      <c r="JB173" s="200"/>
      <c r="JC173" s="200"/>
      <c r="JD173" s="200"/>
      <c r="JE173" s="200"/>
    </row>
    <row r="174" spans="1:265" ht="45" x14ac:dyDescent="0.25">
      <c r="A174" s="44"/>
      <c r="B174" s="44">
        <v>126</v>
      </c>
      <c r="C174" s="46" t="s">
        <v>453</v>
      </c>
      <c r="D174" s="47" t="s">
        <v>454</v>
      </c>
      <c r="E174" s="48">
        <v>13520</v>
      </c>
      <c r="F174" s="49">
        <v>0.88</v>
      </c>
      <c r="G174" s="49"/>
      <c r="H174" s="50">
        <v>1</v>
      </c>
      <c r="I174" s="51"/>
      <c r="J174" s="48">
        <v>1.4</v>
      </c>
      <c r="K174" s="48">
        <v>1.68</v>
      </c>
      <c r="L174" s="48">
        <v>2.23</v>
      </c>
      <c r="M174" s="52">
        <v>2.57</v>
      </c>
      <c r="N174" s="53">
        <v>0</v>
      </c>
      <c r="O174" s="54">
        <f>N174*E174*F174*H174*J174*$O$8</f>
        <v>0</v>
      </c>
      <c r="P174" s="55"/>
      <c r="Q174" s="54">
        <f>P174*E174*F174*H174*J174*$Q$8</f>
        <v>0</v>
      </c>
      <c r="R174" s="53">
        <v>0</v>
      </c>
      <c r="S174" s="54">
        <f>R174*E174*F174*H174*J174*$S$8</f>
        <v>0</v>
      </c>
      <c r="T174" s="53">
        <v>0</v>
      </c>
      <c r="U174" s="54">
        <f>SUM(T174*E174*F174*H174*J174*$U$8)</f>
        <v>0</v>
      </c>
      <c r="V174" s="53"/>
      <c r="W174" s="53">
        <f>SUM(V174*E174*F174*H174*J174*$W$8)</f>
        <v>0</v>
      </c>
      <c r="X174" s="53"/>
      <c r="Y174" s="54">
        <f>SUM(X174*E174*F174*H174*J174*$Y$8)</f>
        <v>0</v>
      </c>
      <c r="Z174" s="53">
        <v>0</v>
      </c>
      <c r="AA174" s="54">
        <f>SUM(Z174*E174*F174*H174*J174*$AA$8)</f>
        <v>0</v>
      </c>
      <c r="AB174" s="53">
        <v>0</v>
      </c>
      <c r="AC174" s="54">
        <f>SUM(AB174*E174*F174*H174*J174*$AC$8)</f>
        <v>0</v>
      </c>
      <c r="AD174" s="53"/>
      <c r="AE174" s="54">
        <f>SUM(AD174*E174*F174*H174*K174*$AE$8)</f>
        <v>0</v>
      </c>
      <c r="AF174" s="53">
        <v>0</v>
      </c>
      <c r="AG174" s="54">
        <f>SUM(AF174*E174*F174*H174*K174*$AG$8)</f>
        <v>0</v>
      </c>
      <c r="AH174" s="53"/>
      <c r="AI174" s="54">
        <f>SUM(AH174*E174*F174*H174*J174*$AI$8)</f>
        <v>0</v>
      </c>
      <c r="AJ174" s="53"/>
      <c r="AK174" s="53">
        <f>SUM(AJ174*E174*F174*H174*J174*$AK$8)</f>
        <v>0</v>
      </c>
      <c r="AL174" s="53">
        <v>0</v>
      </c>
      <c r="AM174" s="54">
        <f>SUM(AL174*E174*F174*H174*J174*$AM$8)</f>
        <v>0</v>
      </c>
      <c r="AN174" s="83"/>
      <c r="AO174" s="54">
        <f>SUM(AN174*E174*F174*H174*J174*$AO$8)</f>
        <v>0</v>
      </c>
      <c r="AP174" s="53">
        <v>0</v>
      </c>
      <c r="AQ174" s="54">
        <f>SUM(E174*F174*H174*J174*AP174*$AQ$8)</f>
        <v>0</v>
      </c>
      <c r="AR174" s="53"/>
      <c r="AS174" s="54">
        <f>SUM(AR174*E174*F174*H174*J174*$AS$8)</f>
        <v>0</v>
      </c>
      <c r="AT174" s="53"/>
      <c r="AU174" s="54">
        <f>SUM(AT174*E174*F174*H174*J174*$AU$8)</f>
        <v>0</v>
      </c>
      <c r="AV174" s="53"/>
      <c r="AW174" s="54">
        <f>SUM(AV174*E174*F174*H174*J174*$AW$8)</f>
        <v>0</v>
      </c>
      <c r="AX174" s="53"/>
      <c r="AY174" s="54">
        <f>SUM(AX174*E174*F174*H174*J174*$AY$8)</f>
        <v>0</v>
      </c>
      <c r="AZ174" s="53"/>
      <c r="BA174" s="54">
        <f>SUM(AZ174*E174*F174*H174*J174*$BA$8)</f>
        <v>0</v>
      </c>
      <c r="BB174" s="53"/>
      <c r="BC174" s="54">
        <f>SUM(BB174*E174*F174*H174*J174*$BC$8)</f>
        <v>0</v>
      </c>
      <c r="BD174" s="53"/>
      <c r="BE174" s="54">
        <f>SUM(BD174*E174*F174*H174*J174*$BE$8)</f>
        <v>0</v>
      </c>
      <c r="BF174" s="53"/>
      <c r="BG174" s="54">
        <f>BF174*E174*F174*H174*J174*$BG$8</f>
        <v>0</v>
      </c>
      <c r="BH174" s="53"/>
      <c r="BI174" s="54">
        <f>BH174*E174*F174*H174*J174*$BI$8</f>
        <v>0</v>
      </c>
      <c r="BJ174" s="53"/>
      <c r="BK174" s="54">
        <f>BJ174*E174*F174*H174*J174*$BK$8</f>
        <v>0</v>
      </c>
      <c r="BL174" s="53"/>
      <c r="BM174" s="54">
        <f>SUM(BL174*E174*F174*H174*J174*$BM$8)</f>
        <v>0</v>
      </c>
      <c r="BN174" s="53"/>
      <c r="BO174" s="54">
        <f>SUM(BN174*E174*F174*H174*J174*$BO$8)</f>
        <v>0</v>
      </c>
      <c r="BP174" s="53"/>
      <c r="BQ174" s="54">
        <f>SUM(BP174*E174*F174*H174*J174*$BQ$8)</f>
        <v>0</v>
      </c>
      <c r="BR174" s="53"/>
      <c r="BS174" s="54">
        <f>SUM(BR174*E174*F174*H174*J174*$BS$8)</f>
        <v>0</v>
      </c>
      <c r="BT174" s="53"/>
      <c r="BU174" s="54">
        <f>SUM(BT174*E174*F174*H174*J174*$BU$8)</f>
        <v>0</v>
      </c>
      <c r="BV174" s="53"/>
      <c r="BW174" s="54">
        <f>BV174*E174*F174*H174*J174*$BW$8</f>
        <v>0</v>
      </c>
      <c r="BX174" s="53">
        <v>0</v>
      </c>
      <c r="BY174" s="54">
        <f>SUM(BX174*E174*F174*H174*J174*$BY$8)</f>
        <v>0</v>
      </c>
      <c r="BZ174" s="53">
        <v>0</v>
      </c>
      <c r="CA174" s="54">
        <f>SUM(BZ174*E174*F174*H174*J174*$CA$8)</f>
        <v>0</v>
      </c>
      <c r="CB174" s="53">
        <v>0</v>
      </c>
      <c r="CC174" s="54">
        <f>SUM(CB174*E174*F174*H174*J174*$CC$8)</f>
        <v>0</v>
      </c>
      <c r="CD174" s="53">
        <v>0</v>
      </c>
      <c r="CE174" s="54">
        <f>SUM(CD174*E174*F174*H174*J174*$CE$8)</f>
        <v>0</v>
      </c>
      <c r="CF174" s="53"/>
      <c r="CG174" s="54">
        <f>CF174*E174*F174*H174*J174*$CG$8</f>
        <v>0</v>
      </c>
      <c r="CH174" s="53"/>
      <c r="CI174" s="54">
        <f>SUM(CH174*E174*F174*H174*J174*$CI$8)</f>
        <v>0</v>
      </c>
      <c r="CJ174" s="53">
        <v>0</v>
      </c>
      <c r="CK174" s="54">
        <f>SUM(CJ174*E174*F174*H174*K174*$CK$8)</f>
        <v>0</v>
      </c>
      <c r="CL174" s="53">
        <v>0</v>
      </c>
      <c r="CM174" s="54">
        <f>SUM(CL174*E174*F174*H174*K174*$CM$8)</f>
        <v>0</v>
      </c>
      <c r="CN174" s="53">
        <v>0</v>
      </c>
      <c r="CO174" s="54">
        <f>SUM(CN174*E174*F174*H174*K174*$CO$8)</f>
        <v>0</v>
      </c>
      <c r="CP174" s="53"/>
      <c r="CQ174" s="54">
        <f>SUM(CP174*E174*F174*H174*K174*$CQ$8)</f>
        <v>0</v>
      </c>
      <c r="CR174" s="53">
        <v>0</v>
      </c>
      <c r="CS174" s="54">
        <f>SUM(CR174*E174*F174*H174*K174*$CS$8)</f>
        <v>0</v>
      </c>
      <c r="CT174" s="53"/>
      <c r="CU174" s="54">
        <f>SUM(CT174*E174*F174*H174*K174*$CU$8)</f>
        <v>0</v>
      </c>
      <c r="CV174" s="53"/>
      <c r="CW174" s="54">
        <f>SUM(CV174*E174*F174*H174*K174*$CW$8)</f>
        <v>0</v>
      </c>
      <c r="CX174" s="53"/>
      <c r="CY174" s="54">
        <f>SUM(CX174*E174*F174*H174*K174*$CY$8)</f>
        <v>0</v>
      </c>
      <c r="CZ174" s="53">
        <v>0</v>
      </c>
      <c r="DA174" s="54">
        <f>SUM(CZ174*E174*F174*H174*K174*$DA$8)</f>
        <v>0</v>
      </c>
      <c r="DB174" s="53"/>
      <c r="DC174" s="54">
        <f>SUM(DB174*E174*F174*H174*K174*$DC$8)</f>
        <v>0</v>
      </c>
      <c r="DD174" s="53"/>
      <c r="DE174" s="54">
        <f>SUM(DD174*E174*F174*H174*K174*$DE$8)</f>
        <v>0</v>
      </c>
      <c r="DF174" s="53">
        <v>0</v>
      </c>
      <c r="DG174" s="54">
        <f>SUM(DF174*E174*F174*H174*K174*$DG$8)</f>
        <v>0</v>
      </c>
      <c r="DH174" s="53">
        <v>0</v>
      </c>
      <c r="DI174" s="54">
        <f>SUM(DH174*E174*F174*H174*K174*$DI$8)</f>
        <v>0</v>
      </c>
      <c r="DJ174" s="53"/>
      <c r="DK174" s="54">
        <f>SUM(DJ174*E174*F174*H174*K174*$DK$8)</f>
        <v>0</v>
      </c>
      <c r="DL174" s="53"/>
      <c r="DM174" s="54">
        <f>SUM(DL174*E174*F174*H174*K174*$DM$8)</f>
        <v>0</v>
      </c>
      <c r="DN174" s="53"/>
      <c r="DO174" s="54">
        <f>DN174*E174*F174*H174*K174*$DO$8</f>
        <v>0</v>
      </c>
      <c r="DP174" s="53"/>
      <c r="DQ174" s="54">
        <f>SUM(DP174*E174*F174*H174*K174*$DQ$8)</f>
        <v>0</v>
      </c>
      <c r="DR174" s="53">
        <v>0</v>
      </c>
      <c r="DS174" s="54">
        <f>SUM(DR174*E174*F174*H174*K174*$DS$8)</f>
        <v>0</v>
      </c>
      <c r="DT174" s="53">
        <v>0</v>
      </c>
      <c r="DU174" s="54">
        <f>SUM(DT174*E174*F174*H174*L174*$DU$8)</f>
        <v>0</v>
      </c>
      <c r="DV174" s="57"/>
      <c r="DW174" s="54">
        <f>SUM(DV174*E174*F174*H174*M174*$DW$8)</f>
        <v>0</v>
      </c>
      <c r="DX174" s="57"/>
      <c r="DY174" s="54">
        <f>SUM(DX174*E174*F174*H174*J174*$DY$8)</f>
        <v>0</v>
      </c>
      <c r="DZ174" s="53"/>
      <c r="EA174" s="59">
        <f>SUM(DZ174*E174*F174*H174*J174*$EA$8)</f>
        <v>0</v>
      </c>
      <c r="EB174" s="53"/>
      <c r="EC174" s="54">
        <f>SUM(EB174*E174*F174*H174*J174*$EC$8)</f>
        <v>0</v>
      </c>
      <c r="ED174" s="53"/>
      <c r="EE174" s="54">
        <f>SUM(ED174*E174*F174*H174*J174*$EE$8)</f>
        <v>0</v>
      </c>
      <c r="EF174" s="53"/>
      <c r="EG174" s="54">
        <f>EF174*E174*F174*H174*J174*$EG$8</f>
        <v>0</v>
      </c>
      <c r="EH174" s="53"/>
      <c r="EI174" s="54">
        <f>EH174*E174*F174*H174*J174*$EI$8</f>
        <v>0</v>
      </c>
      <c r="EJ174" s="53"/>
      <c r="EK174" s="54"/>
      <c r="EL174" s="60">
        <f t="shared" ref="EL174:EM176" si="530">SUM(N174,X174,P174,R174,Z174,T174,V174,AB174,AD174,AF174,AH174,AJ174,AP174,AR174,AT174,AN174,CJ174,CP174,CT174,BX174,BZ174,CZ174,DB174,DD174,DF174,DH174,DJ174,DL174,AV174,AL174,AX174,AZ174,BB174,BD174,BF174,BH174,BJ174,BL174,BN174,BP174,BR174,EB174,ED174,DX174,DZ174,BT174,BV174,CR174,CL174,CN174,CV174,CX174,CB174,CD174,CF174,CH174,DN174,DP174,DR174,DT174,DV174,EF174,EH174,EJ174)</f>
        <v>0</v>
      </c>
      <c r="EM174" s="60">
        <f t="shared" si="530"/>
        <v>0</v>
      </c>
      <c r="EN174" s="1">
        <f>EL174*H174</f>
        <v>0</v>
      </c>
    </row>
    <row r="175" spans="1:265" ht="30" x14ac:dyDescent="0.25">
      <c r="A175" s="44"/>
      <c r="B175" s="44">
        <v>127</v>
      </c>
      <c r="C175" s="46" t="s">
        <v>455</v>
      </c>
      <c r="D175" s="47" t="s">
        <v>456</v>
      </c>
      <c r="E175" s="48">
        <v>13520</v>
      </c>
      <c r="F175" s="49">
        <v>0.92</v>
      </c>
      <c r="G175" s="49"/>
      <c r="H175" s="50">
        <v>1</v>
      </c>
      <c r="I175" s="51"/>
      <c r="J175" s="48">
        <v>1.4</v>
      </c>
      <c r="K175" s="48">
        <v>1.68</v>
      </c>
      <c r="L175" s="48">
        <v>2.23</v>
      </c>
      <c r="M175" s="52">
        <v>2.57</v>
      </c>
      <c r="N175" s="53"/>
      <c r="O175" s="54">
        <f>N175*E175*F175*H175*J175*$O$8</f>
        <v>0</v>
      </c>
      <c r="P175" s="55"/>
      <c r="Q175" s="54">
        <f>P175*E175*F175*H175*J175*$Q$8</f>
        <v>0</v>
      </c>
      <c r="R175" s="53"/>
      <c r="S175" s="54">
        <f>R175*E175*F175*H175*J175*$S$8</f>
        <v>0</v>
      </c>
      <c r="T175" s="53"/>
      <c r="U175" s="54">
        <f>SUM(T175*E175*F175*H175*J175*$U$8)</f>
        <v>0</v>
      </c>
      <c r="V175" s="53"/>
      <c r="W175" s="53">
        <f>SUM(V175*E175*F175*H175*J175*$W$8)</f>
        <v>0</v>
      </c>
      <c r="X175" s="53"/>
      <c r="Y175" s="54">
        <f>SUM(X175*E175*F175*H175*J175*$Y$8)</f>
        <v>0</v>
      </c>
      <c r="Z175" s="53"/>
      <c r="AA175" s="54">
        <f>SUM(Z175*E175*F175*H175*J175*$AA$8)</f>
        <v>0</v>
      </c>
      <c r="AB175" s="53"/>
      <c r="AC175" s="54">
        <f>SUM(AB175*E175*F175*H175*J175*$AC$8)</f>
        <v>0</v>
      </c>
      <c r="AD175" s="53"/>
      <c r="AE175" s="54">
        <f>SUM(AD175*E175*F175*H175*K175*$AE$8)</f>
        <v>0</v>
      </c>
      <c r="AF175" s="53"/>
      <c r="AG175" s="54">
        <f>SUM(AF175*E175*F175*H175*K175*$AG$8)</f>
        <v>0</v>
      </c>
      <c r="AH175" s="53"/>
      <c r="AI175" s="54">
        <f>SUM(AH175*E175*F175*H175*J175*$AI$8)</f>
        <v>0</v>
      </c>
      <c r="AJ175" s="53"/>
      <c r="AK175" s="53">
        <f>SUM(AJ175*E175*F175*H175*J175*$AK$8)</f>
        <v>0</v>
      </c>
      <c r="AL175" s="53"/>
      <c r="AM175" s="54">
        <f>SUM(AL175*E175*F175*H175*J175*$AM$8)</f>
        <v>0</v>
      </c>
      <c r="AN175" s="83"/>
      <c r="AO175" s="54">
        <f>SUM(AN175*E175*F175*H175*J175*$AO$8)</f>
        <v>0</v>
      </c>
      <c r="AP175" s="53"/>
      <c r="AQ175" s="54">
        <f>SUM(E175*F175*H175*J175*AP175*$AQ$8)</f>
        <v>0</v>
      </c>
      <c r="AR175" s="53"/>
      <c r="AS175" s="54">
        <f>SUM(AR175*E175*F175*H175*J175*$AS$8)</f>
        <v>0</v>
      </c>
      <c r="AT175" s="53"/>
      <c r="AU175" s="54">
        <f>SUM(AT175*E175*F175*H175*J175*$AU$8)</f>
        <v>0</v>
      </c>
      <c r="AV175" s="53"/>
      <c r="AW175" s="54">
        <f>SUM(AV175*E175*F175*H175*J175*$AW$8)</f>
        <v>0</v>
      </c>
      <c r="AX175" s="53"/>
      <c r="AY175" s="54">
        <f>SUM(AX175*E175*F175*H175*J175*$AY$8)</f>
        <v>0</v>
      </c>
      <c r="AZ175" s="53"/>
      <c r="BA175" s="54">
        <f>SUM(AZ175*E175*F175*H175*J175*$BA$8)</f>
        <v>0</v>
      </c>
      <c r="BB175" s="53"/>
      <c r="BC175" s="54">
        <f>SUM(BB175*E175*F175*H175*J175*$BC$8)</f>
        <v>0</v>
      </c>
      <c r="BD175" s="53"/>
      <c r="BE175" s="54">
        <f>SUM(BD175*E175*F175*H175*J175*$BE$8)</f>
        <v>0</v>
      </c>
      <c r="BF175" s="53"/>
      <c r="BG175" s="54">
        <f>BF175*E175*F175*H175*J175*$BG$8</f>
        <v>0</v>
      </c>
      <c r="BH175" s="53"/>
      <c r="BI175" s="54">
        <f>BH175*E175*F175*H175*J175*$BI$8</f>
        <v>0</v>
      </c>
      <c r="BJ175" s="53"/>
      <c r="BK175" s="54">
        <f>BJ175*E175*F175*H175*J175*$BK$8</f>
        <v>0</v>
      </c>
      <c r="BL175" s="53"/>
      <c r="BM175" s="54">
        <f>SUM(BL175*E175*F175*H175*J175*$BM$8)</f>
        <v>0</v>
      </c>
      <c r="BN175" s="53"/>
      <c r="BO175" s="54">
        <f>SUM(BN175*E175*F175*H175*J175*$BO$8)</f>
        <v>0</v>
      </c>
      <c r="BP175" s="53"/>
      <c r="BQ175" s="54">
        <f>SUM(BP175*E175*F175*H175*J175*$BQ$8)</f>
        <v>0</v>
      </c>
      <c r="BR175" s="53"/>
      <c r="BS175" s="54">
        <f>SUM(BR175*E175*F175*H175*J175*$BS$8)</f>
        <v>0</v>
      </c>
      <c r="BT175" s="53"/>
      <c r="BU175" s="54">
        <f>SUM(BT175*E175*F175*H175*J175*$BU$8)</f>
        <v>0</v>
      </c>
      <c r="BV175" s="53"/>
      <c r="BW175" s="54">
        <f>BV175*E175*F175*H175*J175*$BW$8</f>
        <v>0</v>
      </c>
      <c r="BX175" s="53"/>
      <c r="BY175" s="54">
        <f>SUM(BX175*E175*F175*H175*J175*$BY$8)</f>
        <v>0</v>
      </c>
      <c r="BZ175" s="53"/>
      <c r="CA175" s="54">
        <f>SUM(BZ175*E175*F175*H175*J175*$CA$8)</f>
        <v>0</v>
      </c>
      <c r="CB175" s="53"/>
      <c r="CC175" s="54">
        <f>SUM(CB175*E175*F175*H175*J175*$CC$8)</f>
        <v>0</v>
      </c>
      <c r="CD175" s="53"/>
      <c r="CE175" s="54">
        <f>SUM(CD175*E175*F175*H175*J175*$CE$8)</f>
        <v>0</v>
      </c>
      <c r="CF175" s="53"/>
      <c r="CG175" s="54">
        <f>CF175*E175*F175*H175*J175*$CG$8</f>
        <v>0</v>
      </c>
      <c r="CH175" s="53"/>
      <c r="CI175" s="54">
        <f>SUM(CH175*E175*F175*H175*J175*$CI$8)</f>
        <v>0</v>
      </c>
      <c r="CJ175" s="53"/>
      <c r="CK175" s="54">
        <f>SUM(CJ175*E175*F175*H175*K175*$CK$8)</f>
        <v>0</v>
      </c>
      <c r="CL175" s="53"/>
      <c r="CM175" s="54">
        <f>SUM(CL175*E175*F175*H175*K175*$CM$8)</f>
        <v>0</v>
      </c>
      <c r="CN175" s="53"/>
      <c r="CO175" s="54">
        <f>SUM(CN175*E175*F175*H175*K175*$CO$8)</f>
        <v>0</v>
      </c>
      <c r="CP175" s="53"/>
      <c r="CQ175" s="54">
        <f>SUM(CP175*E175*F175*H175*K175*$CQ$8)</f>
        <v>0</v>
      </c>
      <c r="CR175" s="53"/>
      <c r="CS175" s="54">
        <f>SUM(CR175*E175*F175*H175*K175*$CS$8)</f>
        <v>0</v>
      </c>
      <c r="CT175" s="53"/>
      <c r="CU175" s="54">
        <f>SUM(CT175*E175*F175*H175*K175*$CU$8)</f>
        <v>0</v>
      </c>
      <c r="CV175" s="53"/>
      <c r="CW175" s="54">
        <f>SUM(CV175*E175*F175*H175*K175*$CW$8)</f>
        <v>0</v>
      </c>
      <c r="CX175" s="53"/>
      <c r="CY175" s="54">
        <f>SUM(CX175*E175*F175*H175*K175*$CY$8)</f>
        <v>0</v>
      </c>
      <c r="CZ175" s="53"/>
      <c r="DA175" s="54">
        <f>SUM(CZ175*E175*F175*H175*K175*$DA$8)</f>
        <v>0</v>
      </c>
      <c r="DB175" s="53"/>
      <c r="DC175" s="54">
        <f>SUM(DB175*E175*F175*H175*K175*$DC$8)</f>
        <v>0</v>
      </c>
      <c r="DD175" s="53"/>
      <c r="DE175" s="54">
        <f>SUM(DD175*E175*F175*H175*K175*$DE$8)</f>
        <v>0</v>
      </c>
      <c r="DF175" s="53"/>
      <c r="DG175" s="54">
        <f>SUM(DF175*E175*F175*H175*K175*$DG$8)</f>
        <v>0</v>
      </c>
      <c r="DH175" s="53"/>
      <c r="DI175" s="54">
        <f>SUM(DH175*E175*F175*H175*K175*$DI$8)</f>
        <v>0</v>
      </c>
      <c r="DJ175" s="53"/>
      <c r="DK175" s="54">
        <f>SUM(DJ175*E175*F175*H175*K175*$DK$8)</f>
        <v>0</v>
      </c>
      <c r="DL175" s="53"/>
      <c r="DM175" s="54">
        <f>SUM(DL175*E175*F175*H175*K175*$DM$8)</f>
        <v>0</v>
      </c>
      <c r="DN175" s="53"/>
      <c r="DO175" s="54">
        <f>DN175*E175*F175*H175*K175*$DO$8</f>
        <v>0</v>
      </c>
      <c r="DP175" s="53"/>
      <c r="DQ175" s="54">
        <f>SUM(DP175*E175*F175*H175*K175*$DQ$8)</f>
        <v>0</v>
      </c>
      <c r="DR175" s="53"/>
      <c r="DS175" s="54">
        <f>SUM(DR175*E175*F175*H175*K175*$DS$8)</f>
        <v>0</v>
      </c>
      <c r="DT175" s="53"/>
      <c r="DU175" s="54">
        <f>SUM(DT175*E175*F175*H175*L175*$DU$8)</f>
        <v>0</v>
      </c>
      <c r="DV175" s="57"/>
      <c r="DW175" s="54">
        <f>SUM(DV175*E175*F175*H175*M175*$DW$8)</f>
        <v>0</v>
      </c>
      <c r="DX175" s="57"/>
      <c r="DY175" s="54">
        <f>SUM(DX175*E175*F175*H175*J175*$DY$8)</f>
        <v>0</v>
      </c>
      <c r="DZ175" s="53"/>
      <c r="EA175" s="59">
        <f>SUM(DZ175*E175*F175*H175*J175*$EA$8)</f>
        <v>0</v>
      </c>
      <c r="EB175" s="53"/>
      <c r="EC175" s="54">
        <f>SUM(EB175*E175*F175*H175*J175*$EC$8)</f>
        <v>0</v>
      </c>
      <c r="ED175" s="53"/>
      <c r="EE175" s="54">
        <f>SUM(ED175*E175*F175*H175*J175*$EE$8)</f>
        <v>0</v>
      </c>
      <c r="EF175" s="53"/>
      <c r="EG175" s="54">
        <f>EF175*E175*F175*H175*J175*$EG$8</f>
        <v>0</v>
      </c>
      <c r="EH175" s="53"/>
      <c r="EI175" s="54">
        <f>EH175*E175*F175*H175*J175*$EI$8</f>
        <v>0</v>
      </c>
      <c r="EJ175" s="53"/>
      <c r="EK175" s="54"/>
      <c r="EL175" s="60">
        <f t="shared" si="530"/>
        <v>0</v>
      </c>
      <c r="EM175" s="60">
        <f t="shared" si="530"/>
        <v>0</v>
      </c>
      <c r="EN175" s="1">
        <f>EL175*H175</f>
        <v>0</v>
      </c>
    </row>
    <row r="176" spans="1:265" s="1" customFormat="1" ht="30" x14ac:dyDescent="0.25">
      <c r="A176" s="44"/>
      <c r="B176" s="44">
        <v>128</v>
      </c>
      <c r="C176" s="46" t="s">
        <v>457</v>
      </c>
      <c r="D176" s="47" t="s">
        <v>458</v>
      </c>
      <c r="E176" s="48">
        <v>13520</v>
      </c>
      <c r="F176" s="49">
        <v>1.56</v>
      </c>
      <c r="G176" s="49"/>
      <c r="H176" s="50">
        <v>1</v>
      </c>
      <c r="I176" s="51"/>
      <c r="J176" s="48">
        <v>1.4</v>
      </c>
      <c r="K176" s="48">
        <v>1.68</v>
      </c>
      <c r="L176" s="48">
        <v>2.23</v>
      </c>
      <c r="M176" s="52">
        <v>2.57</v>
      </c>
      <c r="N176" s="53"/>
      <c r="O176" s="54">
        <f>N176*E176*F176*H176*J176*$O$8</f>
        <v>0</v>
      </c>
      <c r="P176" s="55"/>
      <c r="Q176" s="54">
        <f>P176*E176*F176*H176*J176*$Q$8</f>
        <v>0</v>
      </c>
      <c r="R176" s="53"/>
      <c r="S176" s="54">
        <f>R176*E176*F176*H176*J176*$S$8</f>
        <v>0</v>
      </c>
      <c r="T176" s="53"/>
      <c r="U176" s="54">
        <f>SUM(T176*E176*F176*H176*J176*$U$8)</f>
        <v>0</v>
      </c>
      <c r="V176" s="53"/>
      <c r="W176" s="53">
        <f>SUM(V176*E176*F176*H176*J176*$W$8)</f>
        <v>0</v>
      </c>
      <c r="X176" s="53"/>
      <c r="Y176" s="54">
        <f>SUM(X176*E176*F176*H176*J176*$Y$8)</f>
        <v>0</v>
      </c>
      <c r="Z176" s="53"/>
      <c r="AA176" s="54">
        <f>SUM(Z176*E176*F176*H176*J176*$AA$8)</f>
        <v>0</v>
      </c>
      <c r="AB176" s="53"/>
      <c r="AC176" s="54">
        <f>SUM(AB176*E176*F176*H176*J176*$AC$8)</f>
        <v>0</v>
      </c>
      <c r="AD176" s="53"/>
      <c r="AE176" s="54">
        <f>SUM(AD176*E176*F176*H176*K176*$AE$8)</f>
        <v>0</v>
      </c>
      <c r="AF176" s="53"/>
      <c r="AG176" s="54">
        <f>SUM(AF176*E176*F176*H176*K176*$AG$8)</f>
        <v>0</v>
      </c>
      <c r="AH176" s="53"/>
      <c r="AI176" s="54">
        <f>SUM(AH176*E176*F176*H176*J176*$AI$8)</f>
        <v>0</v>
      </c>
      <c r="AJ176" s="53"/>
      <c r="AK176" s="53">
        <f>SUM(AJ176*E176*F176*H176*J176*$AK$8)</f>
        <v>0</v>
      </c>
      <c r="AL176" s="53"/>
      <c r="AM176" s="54">
        <f>SUM(AL176*E176*F176*H176*J176*$AM$8)</f>
        <v>0</v>
      </c>
      <c r="AN176" s="129"/>
      <c r="AO176" s="54">
        <f>SUM(AN176*E176*F176*H176*J176*$AO$8)</f>
        <v>0</v>
      </c>
      <c r="AP176" s="53"/>
      <c r="AQ176" s="54">
        <f>SUM(E176*F176*H176*J176*AP176*$AQ$8)</f>
        <v>0</v>
      </c>
      <c r="AR176" s="53"/>
      <c r="AS176" s="54">
        <f>SUM(AR176*E176*F176*H176*J176*$AS$8)</f>
        <v>0</v>
      </c>
      <c r="AT176" s="53"/>
      <c r="AU176" s="54">
        <f>SUM(AT176*E176*F176*H176*J176*$AU$8)</f>
        <v>0</v>
      </c>
      <c r="AV176" s="53"/>
      <c r="AW176" s="54">
        <f>SUM(AV176*E176*F176*H176*J176*$AW$8)</f>
        <v>0</v>
      </c>
      <c r="AX176" s="53"/>
      <c r="AY176" s="54">
        <f>SUM(AX176*E176*F176*H176*J176*$AY$8)</f>
        <v>0</v>
      </c>
      <c r="AZ176" s="53"/>
      <c r="BA176" s="54">
        <f>SUM(AZ176*E176*F176*H176*J176*$BA$8)</f>
        <v>0</v>
      </c>
      <c r="BB176" s="53"/>
      <c r="BC176" s="54">
        <f>SUM(BB176*E176*F176*H176*J176*$BC$8)</f>
        <v>0</v>
      </c>
      <c r="BD176" s="53"/>
      <c r="BE176" s="54">
        <f>SUM(BD176*E176*F176*H176*J176*$BE$8)</f>
        <v>0</v>
      </c>
      <c r="BF176" s="53"/>
      <c r="BG176" s="54">
        <f>BF176*E176*F176*H176*J176*$BG$8</f>
        <v>0</v>
      </c>
      <c r="BH176" s="53"/>
      <c r="BI176" s="54">
        <f>BH176*E176*F176*H176*J176*$BI$8</f>
        <v>0</v>
      </c>
      <c r="BJ176" s="53"/>
      <c r="BK176" s="54">
        <f>BJ176*E176*F176*H176*J176*$BK$8</f>
        <v>0</v>
      </c>
      <c r="BL176" s="53"/>
      <c r="BM176" s="54">
        <f>SUM(BL176*E176*F176*H176*J176*$BM$8)</f>
        <v>0</v>
      </c>
      <c r="BN176" s="53"/>
      <c r="BO176" s="54">
        <f>SUM(BN176*E176*F176*H176*J176*$BO$8)</f>
        <v>0</v>
      </c>
      <c r="BP176" s="53"/>
      <c r="BQ176" s="54">
        <f>SUM(BP176*E176*F176*H176*J176*$BQ$8)</f>
        <v>0</v>
      </c>
      <c r="BR176" s="53"/>
      <c r="BS176" s="54">
        <f>SUM(BR176*E176*F176*H176*J176*$BS$8)</f>
        <v>0</v>
      </c>
      <c r="BT176" s="53"/>
      <c r="BU176" s="54">
        <f>SUM(BT176*E176*F176*H176*J176*$BU$8)</f>
        <v>0</v>
      </c>
      <c r="BV176" s="53"/>
      <c r="BW176" s="54">
        <f>BV176*E176*F176*H176*J176*$BW$8</f>
        <v>0</v>
      </c>
      <c r="BX176" s="53"/>
      <c r="BY176" s="54">
        <f>SUM(BX176*E176*F176*H176*J176*$BY$8)</f>
        <v>0</v>
      </c>
      <c r="BZ176" s="53"/>
      <c r="CA176" s="54">
        <f>SUM(BZ176*E176*F176*H176*J176*$CA$8)</f>
        <v>0</v>
      </c>
      <c r="CB176" s="53"/>
      <c r="CC176" s="54">
        <f>SUM(CB176*E176*F176*H176*J176*$CC$8)</f>
        <v>0</v>
      </c>
      <c r="CD176" s="53"/>
      <c r="CE176" s="54">
        <f>SUM(CD176*E176*F176*H176*J176*$CE$8)</f>
        <v>0</v>
      </c>
      <c r="CF176" s="53"/>
      <c r="CG176" s="54">
        <f>CF176*E176*F176*H176*J176*$CG$8</f>
        <v>0</v>
      </c>
      <c r="CH176" s="53"/>
      <c r="CI176" s="54">
        <f>SUM(CH176*E176*F176*H176*J176*$CI$8)</f>
        <v>0</v>
      </c>
      <c r="CJ176" s="53"/>
      <c r="CK176" s="54">
        <f>SUM(CJ176*E176*F176*H176*K176*$CK$8)</f>
        <v>0</v>
      </c>
      <c r="CL176" s="53"/>
      <c r="CM176" s="54">
        <f>SUM(CL176*E176*F176*H176*K176*$CM$8)</f>
        <v>0</v>
      </c>
      <c r="CN176" s="53"/>
      <c r="CO176" s="54">
        <f>SUM(CN176*E176*F176*H176*K176*$CO$8)</f>
        <v>0</v>
      </c>
      <c r="CP176" s="53"/>
      <c r="CQ176" s="54">
        <f>SUM(CP176*E176*F176*H176*K176*$CQ$8)</f>
        <v>0</v>
      </c>
      <c r="CR176" s="53"/>
      <c r="CS176" s="54">
        <f>SUM(CR176*E176*F176*H176*K176*$CS$8)</f>
        <v>0</v>
      </c>
      <c r="CT176" s="53"/>
      <c r="CU176" s="54">
        <f>SUM(CT176*E176*F176*H176*K176*$CU$8)</f>
        <v>0</v>
      </c>
      <c r="CV176" s="53"/>
      <c r="CW176" s="54">
        <f>SUM(CV176*E176*F176*H176*K176*$CW$8)</f>
        <v>0</v>
      </c>
      <c r="CX176" s="53"/>
      <c r="CY176" s="54">
        <f>SUM(CX176*E176*F176*H176*K176*$CY$8)</f>
        <v>0</v>
      </c>
      <c r="CZ176" s="53"/>
      <c r="DA176" s="54">
        <f>SUM(CZ176*E176*F176*H176*K176*$DA$8)</f>
        <v>0</v>
      </c>
      <c r="DB176" s="53"/>
      <c r="DC176" s="54">
        <f>SUM(DB176*E176*F176*H176*K176*$DC$8)</f>
        <v>0</v>
      </c>
      <c r="DD176" s="53"/>
      <c r="DE176" s="54">
        <f>SUM(DD176*E176*F176*H176*K176*$DE$8)</f>
        <v>0</v>
      </c>
      <c r="DF176" s="53"/>
      <c r="DG176" s="54">
        <f>SUM(DF176*E176*F176*H176*K176*$DG$8)</f>
        <v>0</v>
      </c>
      <c r="DH176" s="53"/>
      <c r="DI176" s="54">
        <f>SUM(DH176*E176*F176*H176*K176*$DI$8)</f>
        <v>0</v>
      </c>
      <c r="DJ176" s="53"/>
      <c r="DK176" s="54">
        <f>SUM(DJ176*E176*F176*H176*K176*$DK$8)</f>
        <v>0</v>
      </c>
      <c r="DL176" s="53"/>
      <c r="DM176" s="54">
        <f>SUM(DL176*E176*F176*H176*K176*$DM$8)</f>
        <v>0</v>
      </c>
      <c r="DN176" s="53"/>
      <c r="DO176" s="54">
        <f>DN176*E176*F176*H176*K176*$DO$8</f>
        <v>0</v>
      </c>
      <c r="DP176" s="53"/>
      <c r="DQ176" s="54">
        <f>SUM(DP176*E176*F176*H176*K176*$DQ$8)</f>
        <v>0</v>
      </c>
      <c r="DR176" s="53"/>
      <c r="DS176" s="54">
        <f>SUM(DR176*E176*F176*H176*K176*$DS$8)</f>
        <v>0</v>
      </c>
      <c r="DT176" s="53"/>
      <c r="DU176" s="54">
        <f>SUM(DT176*E176*F176*H176*L176*$DU$8)</f>
        <v>0</v>
      </c>
      <c r="DV176" s="57"/>
      <c r="DW176" s="54">
        <f>SUM(DV176*E176*F176*H176*M176*$DW$8)</f>
        <v>0</v>
      </c>
      <c r="DX176" s="129"/>
      <c r="DY176" s="54">
        <f>SUM(DX176*E176*F176*H176*J176*$DY$8)</f>
        <v>0</v>
      </c>
      <c r="DZ176" s="53"/>
      <c r="EA176" s="59">
        <f>SUM(DZ176*E176*F176*H176*J176*$EA$8)</f>
        <v>0</v>
      </c>
      <c r="EB176" s="53"/>
      <c r="EC176" s="54">
        <f>SUM(EB176*E176*F176*H176*J176*$EC$8)</f>
        <v>0</v>
      </c>
      <c r="ED176" s="53">
        <v>10</v>
      </c>
      <c r="EE176" s="54">
        <f>SUM(ED176*E176*F176*H176*J176*$EE$8)</f>
        <v>295276.79999999999</v>
      </c>
      <c r="EF176" s="53"/>
      <c r="EG176" s="54">
        <f>EF176*E176*F176*H176*J176*$EG$8</f>
        <v>0</v>
      </c>
      <c r="EH176" s="53"/>
      <c r="EI176" s="54">
        <f>EH176*E176*F176*H176*J176*$EI$8</f>
        <v>0</v>
      </c>
      <c r="EJ176" s="53"/>
      <c r="EK176" s="54"/>
      <c r="EL176" s="60">
        <f t="shared" si="530"/>
        <v>10</v>
      </c>
      <c r="EM176" s="60">
        <f t="shared" si="530"/>
        <v>295276.79999999999</v>
      </c>
      <c r="EN176" s="1">
        <f>EL176*H176</f>
        <v>10</v>
      </c>
      <c r="EQ176" s="5"/>
      <c r="ER176" s="5"/>
      <c r="ES176" s="5"/>
      <c r="ET176" s="5"/>
      <c r="EU176" s="5"/>
      <c r="EV176" s="5"/>
      <c r="EW176" s="5"/>
      <c r="EX176" s="5"/>
      <c r="EY176" s="5"/>
      <c r="EZ176" s="5"/>
      <c r="FA176" s="5"/>
      <c r="FB176" s="5"/>
      <c r="FC176" s="5"/>
      <c r="FD176" s="5"/>
      <c r="FE176" s="5"/>
      <c r="FF176" s="5"/>
      <c r="FG176" s="5"/>
      <c r="FH176" s="5"/>
      <c r="FI176" s="5"/>
      <c r="FJ176" s="5"/>
      <c r="FK176" s="5"/>
      <c r="FL176" s="5"/>
      <c r="FM176" s="5"/>
      <c r="FN176" s="5"/>
      <c r="FO176" s="5"/>
      <c r="FP176" s="5"/>
      <c r="FQ176" s="5"/>
      <c r="FR176" s="5"/>
      <c r="FS176" s="5"/>
      <c r="FT176" s="5"/>
      <c r="FU176" s="5"/>
      <c r="FV176" s="5"/>
      <c r="FW176" s="5"/>
      <c r="FX176" s="5"/>
      <c r="FY176" s="5"/>
      <c r="FZ176" s="5"/>
      <c r="GA176" s="5"/>
      <c r="GB176" s="5"/>
      <c r="GC176" s="5"/>
      <c r="GD176" s="5"/>
      <c r="GE176" s="5"/>
      <c r="GF176" s="5"/>
      <c r="GG176" s="5"/>
      <c r="GH176" s="5"/>
      <c r="GI176" s="5"/>
      <c r="GJ176" s="5"/>
      <c r="GK176" s="5"/>
      <c r="GL176" s="5"/>
      <c r="GM176" s="5"/>
      <c r="GN176" s="5"/>
      <c r="GO176" s="5"/>
      <c r="GP176" s="5"/>
      <c r="GQ176" s="5"/>
      <c r="GR176" s="5"/>
      <c r="GS176" s="5"/>
      <c r="GT176" s="5"/>
      <c r="GU176" s="5"/>
      <c r="GV176" s="5"/>
      <c r="GW176" s="5"/>
      <c r="GX176" s="5"/>
      <c r="GY176" s="5"/>
      <c r="GZ176" s="5"/>
      <c r="HA176" s="5"/>
      <c r="HB176" s="5"/>
      <c r="HC176" s="5"/>
      <c r="HD176" s="5"/>
      <c r="HE176" s="5"/>
      <c r="HF176" s="5"/>
      <c r="HG176" s="5"/>
      <c r="HH176" s="5"/>
      <c r="HI176" s="5"/>
      <c r="HJ176" s="5"/>
      <c r="HK176" s="5"/>
      <c r="HL176" s="5"/>
      <c r="HM176" s="5"/>
      <c r="HN176" s="5"/>
      <c r="HO176" s="5"/>
      <c r="HP176" s="5"/>
      <c r="HQ176" s="5"/>
      <c r="HR176" s="5"/>
      <c r="HS176" s="5"/>
      <c r="HT176" s="5"/>
      <c r="HU176" s="5"/>
      <c r="HV176" s="5"/>
      <c r="HW176" s="5"/>
      <c r="HX176" s="5"/>
      <c r="HY176" s="5"/>
      <c r="HZ176" s="5"/>
      <c r="IA176" s="5"/>
      <c r="IB176" s="5"/>
      <c r="IC176" s="5"/>
      <c r="ID176" s="5"/>
      <c r="IE176" s="5"/>
      <c r="IF176" s="5"/>
      <c r="IG176" s="5"/>
      <c r="IH176" s="5"/>
      <c r="II176" s="5"/>
      <c r="IJ176" s="5"/>
      <c r="IK176" s="5"/>
      <c r="IL176" s="5"/>
      <c r="IM176" s="5"/>
      <c r="IN176" s="5"/>
      <c r="IO176" s="5"/>
      <c r="IP176" s="5"/>
      <c r="IQ176" s="5"/>
      <c r="IR176" s="5"/>
      <c r="IS176" s="5"/>
      <c r="IT176" s="5"/>
      <c r="IU176" s="5"/>
      <c r="IV176" s="5"/>
      <c r="IW176" s="5"/>
      <c r="IX176" s="5"/>
      <c r="IY176" s="5"/>
      <c r="IZ176" s="5"/>
      <c r="JA176" s="5"/>
      <c r="JB176" s="5"/>
      <c r="JC176" s="5"/>
      <c r="JD176" s="5"/>
      <c r="JE176" s="5"/>
    </row>
    <row r="177" spans="1:266" s="42" customFormat="1" x14ac:dyDescent="0.25">
      <c r="A177" s="32">
        <v>35</v>
      </c>
      <c r="B177" s="84"/>
      <c r="C177" s="20"/>
      <c r="D177" s="34" t="s">
        <v>459</v>
      </c>
      <c r="E177" s="48">
        <v>13520</v>
      </c>
      <c r="F177" s="85">
        <v>1.23</v>
      </c>
      <c r="G177" s="85"/>
      <c r="H177" s="36">
        <v>1</v>
      </c>
      <c r="I177" s="75"/>
      <c r="J177" s="86"/>
      <c r="K177" s="86"/>
      <c r="L177" s="86"/>
      <c r="M177" s="77">
        <v>2.57</v>
      </c>
      <c r="N177" s="43">
        <f>SUM(N178:N181)</f>
        <v>0</v>
      </c>
      <c r="O177" s="43">
        <f>SUM(O178:O181)</f>
        <v>0</v>
      </c>
      <c r="P177" s="43">
        <f>SUM(P178:P181)</f>
        <v>0</v>
      </c>
      <c r="Q177" s="43">
        <f t="shared" ref="Q177:CB177" si="531">SUM(Q178:Q181)</f>
        <v>0</v>
      </c>
      <c r="R177" s="43">
        <f t="shared" si="531"/>
        <v>0</v>
      </c>
      <c r="S177" s="43">
        <f t="shared" si="531"/>
        <v>0</v>
      </c>
      <c r="T177" s="43">
        <f t="shared" si="531"/>
        <v>0</v>
      </c>
      <c r="U177" s="43">
        <f t="shared" si="531"/>
        <v>0</v>
      </c>
      <c r="V177" s="43">
        <f t="shared" si="531"/>
        <v>0</v>
      </c>
      <c r="W177" s="43">
        <f t="shared" si="531"/>
        <v>0</v>
      </c>
      <c r="X177" s="43">
        <f t="shared" si="531"/>
        <v>0</v>
      </c>
      <c r="Y177" s="43">
        <f t="shared" si="531"/>
        <v>0</v>
      </c>
      <c r="Z177" s="43">
        <f t="shared" si="531"/>
        <v>33</v>
      </c>
      <c r="AA177" s="43">
        <f t="shared" si="531"/>
        <v>674593.92</v>
      </c>
      <c r="AB177" s="43">
        <f t="shared" si="531"/>
        <v>175</v>
      </c>
      <c r="AC177" s="43">
        <f t="shared" si="531"/>
        <v>3577392</v>
      </c>
      <c r="AD177" s="43">
        <f t="shared" si="531"/>
        <v>0</v>
      </c>
      <c r="AE177" s="43">
        <f t="shared" si="531"/>
        <v>0</v>
      </c>
      <c r="AF177" s="43">
        <f t="shared" si="531"/>
        <v>0</v>
      </c>
      <c r="AG177" s="43">
        <f t="shared" si="531"/>
        <v>0</v>
      </c>
      <c r="AH177" s="43">
        <f t="shared" si="531"/>
        <v>12</v>
      </c>
      <c r="AI177" s="43">
        <f t="shared" si="531"/>
        <v>245306.88</v>
      </c>
      <c r="AJ177" s="43">
        <f t="shared" si="531"/>
        <v>0</v>
      </c>
      <c r="AK177" s="43">
        <f t="shared" si="531"/>
        <v>0</v>
      </c>
      <c r="AL177" s="43">
        <f t="shared" si="531"/>
        <v>0</v>
      </c>
      <c r="AM177" s="43">
        <f t="shared" si="531"/>
        <v>0</v>
      </c>
      <c r="AN177" s="43">
        <f t="shared" si="531"/>
        <v>0</v>
      </c>
      <c r="AO177" s="43">
        <f t="shared" si="531"/>
        <v>0</v>
      </c>
      <c r="AP177" s="43">
        <f t="shared" si="531"/>
        <v>0</v>
      </c>
      <c r="AQ177" s="43">
        <f t="shared" si="531"/>
        <v>0</v>
      </c>
      <c r="AR177" s="43">
        <f t="shared" si="531"/>
        <v>0</v>
      </c>
      <c r="AS177" s="43">
        <f t="shared" si="531"/>
        <v>0</v>
      </c>
      <c r="AT177" s="43">
        <f t="shared" si="531"/>
        <v>0</v>
      </c>
      <c r="AU177" s="43">
        <f t="shared" si="531"/>
        <v>0</v>
      </c>
      <c r="AV177" s="43">
        <f t="shared" si="531"/>
        <v>300</v>
      </c>
      <c r="AW177" s="43">
        <f t="shared" si="531"/>
        <v>6132672</v>
      </c>
      <c r="AX177" s="43">
        <f t="shared" si="531"/>
        <v>376</v>
      </c>
      <c r="AY177" s="43">
        <f t="shared" si="531"/>
        <v>7686282.2400000002</v>
      </c>
      <c r="AZ177" s="43">
        <f t="shared" si="531"/>
        <v>206</v>
      </c>
      <c r="BA177" s="43">
        <f t="shared" si="531"/>
        <v>4298548.8</v>
      </c>
      <c r="BB177" s="43">
        <f t="shared" si="531"/>
        <v>240</v>
      </c>
      <c r="BC177" s="43">
        <f t="shared" si="531"/>
        <v>4906137.5999999996</v>
      </c>
      <c r="BD177" s="43">
        <f t="shared" si="531"/>
        <v>10</v>
      </c>
      <c r="BE177" s="43">
        <f t="shared" si="531"/>
        <v>204422.39999999999</v>
      </c>
      <c r="BF177" s="43">
        <f t="shared" si="531"/>
        <v>340</v>
      </c>
      <c r="BG177" s="43">
        <f t="shared" si="531"/>
        <v>6950361.5999999996</v>
      </c>
      <c r="BH177" s="43">
        <f t="shared" si="531"/>
        <v>136</v>
      </c>
      <c r="BI177" s="43">
        <f t="shared" si="531"/>
        <v>2780144.64</v>
      </c>
      <c r="BJ177" s="43">
        <f t="shared" si="531"/>
        <v>0</v>
      </c>
      <c r="BK177" s="43">
        <f t="shared" si="531"/>
        <v>0</v>
      </c>
      <c r="BL177" s="43">
        <f t="shared" si="531"/>
        <v>0</v>
      </c>
      <c r="BM177" s="43">
        <f t="shared" si="531"/>
        <v>0</v>
      </c>
      <c r="BN177" s="43">
        <f t="shared" si="531"/>
        <v>2</v>
      </c>
      <c r="BO177" s="43">
        <f t="shared" si="531"/>
        <v>97668.479999999996</v>
      </c>
      <c r="BP177" s="43">
        <f t="shared" si="531"/>
        <v>0</v>
      </c>
      <c r="BQ177" s="43">
        <f t="shared" si="531"/>
        <v>0</v>
      </c>
      <c r="BR177" s="43">
        <f t="shared" si="531"/>
        <v>0</v>
      </c>
      <c r="BS177" s="43">
        <f t="shared" si="531"/>
        <v>0</v>
      </c>
      <c r="BT177" s="43">
        <f t="shared" si="531"/>
        <v>11</v>
      </c>
      <c r="BU177" s="43">
        <f t="shared" si="531"/>
        <v>224864.63999999998</v>
      </c>
      <c r="BV177" s="43">
        <f t="shared" si="531"/>
        <v>5</v>
      </c>
      <c r="BW177" s="43">
        <f t="shared" si="531"/>
        <v>102211.2</v>
      </c>
      <c r="BX177" s="43">
        <f t="shared" si="531"/>
        <v>60</v>
      </c>
      <c r="BY177" s="43">
        <f t="shared" si="531"/>
        <v>1226534.3999999999</v>
      </c>
      <c r="BZ177" s="43">
        <f t="shared" si="531"/>
        <v>90</v>
      </c>
      <c r="CA177" s="43">
        <f t="shared" si="531"/>
        <v>1839801.5999999999</v>
      </c>
      <c r="CB177" s="43">
        <f t="shared" si="531"/>
        <v>42</v>
      </c>
      <c r="CC177" s="43">
        <f t="shared" ref="CC177:EM177" si="532">SUM(CC178:CC181)</f>
        <v>858574.08000000007</v>
      </c>
      <c r="CD177" s="43">
        <f t="shared" si="532"/>
        <v>0</v>
      </c>
      <c r="CE177" s="43">
        <f t="shared" si="532"/>
        <v>0</v>
      </c>
      <c r="CF177" s="43">
        <f t="shared" si="532"/>
        <v>45</v>
      </c>
      <c r="CG177" s="43">
        <f t="shared" si="532"/>
        <v>919900.79999999993</v>
      </c>
      <c r="CH177" s="43">
        <f t="shared" si="532"/>
        <v>39</v>
      </c>
      <c r="CI177" s="43">
        <f t="shared" si="532"/>
        <v>797247.36</v>
      </c>
      <c r="CJ177" s="43">
        <f t="shared" si="532"/>
        <v>0</v>
      </c>
      <c r="CK177" s="43">
        <f t="shared" si="532"/>
        <v>0</v>
      </c>
      <c r="CL177" s="43">
        <f t="shared" si="532"/>
        <v>36</v>
      </c>
      <c r="CM177" s="43">
        <f t="shared" si="532"/>
        <v>883104.76799999992</v>
      </c>
      <c r="CN177" s="43">
        <f t="shared" si="532"/>
        <v>0</v>
      </c>
      <c r="CO177" s="43">
        <f t="shared" si="532"/>
        <v>0</v>
      </c>
      <c r="CP177" s="43">
        <f t="shared" si="532"/>
        <v>200</v>
      </c>
      <c r="CQ177" s="43">
        <f t="shared" si="532"/>
        <v>4906137.5999999996</v>
      </c>
      <c r="CR177" s="43">
        <f t="shared" si="532"/>
        <v>0</v>
      </c>
      <c r="CS177" s="43">
        <f t="shared" si="532"/>
        <v>0</v>
      </c>
      <c r="CT177" s="43">
        <f t="shared" si="532"/>
        <v>0</v>
      </c>
      <c r="CU177" s="43">
        <f t="shared" si="532"/>
        <v>0</v>
      </c>
      <c r="CV177" s="43">
        <f t="shared" si="532"/>
        <v>60</v>
      </c>
      <c r="CW177" s="43">
        <f t="shared" si="532"/>
        <v>1471841.28</v>
      </c>
      <c r="CX177" s="43">
        <f t="shared" si="532"/>
        <v>0</v>
      </c>
      <c r="CY177" s="43">
        <f t="shared" si="532"/>
        <v>0</v>
      </c>
      <c r="CZ177" s="43">
        <f t="shared" si="532"/>
        <v>62</v>
      </c>
      <c r="DA177" s="43">
        <f t="shared" si="532"/>
        <v>1520902.656</v>
      </c>
      <c r="DB177" s="43">
        <f t="shared" si="532"/>
        <v>48</v>
      </c>
      <c r="DC177" s="43">
        <f t="shared" si="532"/>
        <v>1177473.024</v>
      </c>
      <c r="DD177" s="43">
        <f t="shared" si="532"/>
        <v>21</v>
      </c>
      <c r="DE177" s="43">
        <f t="shared" si="532"/>
        <v>515144.44800000003</v>
      </c>
      <c r="DF177" s="43">
        <f t="shared" si="532"/>
        <v>26</v>
      </c>
      <c r="DG177" s="43">
        <f t="shared" si="532"/>
        <v>637797.88800000004</v>
      </c>
      <c r="DH177" s="43">
        <f t="shared" si="532"/>
        <v>48</v>
      </c>
      <c r="DI177" s="43">
        <f t="shared" si="532"/>
        <v>1199959.4879999999</v>
      </c>
      <c r="DJ177" s="43">
        <f t="shared" si="532"/>
        <v>182</v>
      </c>
      <c r="DK177" s="43">
        <f t="shared" si="532"/>
        <v>4487071.6800000006</v>
      </c>
      <c r="DL177" s="43">
        <f t="shared" si="532"/>
        <v>52</v>
      </c>
      <c r="DM177" s="43">
        <f t="shared" si="532"/>
        <v>1298082.24</v>
      </c>
      <c r="DN177" s="43">
        <f t="shared" si="532"/>
        <v>24</v>
      </c>
      <c r="DO177" s="43">
        <f t="shared" si="532"/>
        <v>588736.51199999999</v>
      </c>
      <c r="DP177" s="43">
        <f t="shared" si="532"/>
        <v>10</v>
      </c>
      <c r="DQ177" s="43">
        <f t="shared" si="532"/>
        <v>245306.88</v>
      </c>
      <c r="DR177" s="43">
        <f t="shared" si="532"/>
        <v>0</v>
      </c>
      <c r="DS177" s="43">
        <f t="shared" si="532"/>
        <v>0</v>
      </c>
      <c r="DT177" s="43">
        <f t="shared" si="532"/>
        <v>2</v>
      </c>
      <c r="DU177" s="43">
        <f t="shared" si="532"/>
        <v>65123.135999999999</v>
      </c>
      <c r="DV177" s="43">
        <f t="shared" si="532"/>
        <v>6</v>
      </c>
      <c r="DW177" s="43">
        <f t="shared" si="532"/>
        <v>225156.67199999999</v>
      </c>
      <c r="DX177" s="43">
        <f t="shared" si="532"/>
        <v>0</v>
      </c>
      <c r="DY177" s="43">
        <f t="shared" si="532"/>
        <v>0</v>
      </c>
      <c r="DZ177" s="43">
        <f t="shared" si="532"/>
        <v>7</v>
      </c>
      <c r="EA177" s="43">
        <f t="shared" si="532"/>
        <v>143095.67999999999</v>
      </c>
      <c r="EB177" s="43">
        <f t="shared" si="532"/>
        <v>0</v>
      </c>
      <c r="EC177" s="43">
        <f t="shared" si="532"/>
        <v>0</v>
      </c>
      <c r="ED177" s="43">
        <f t="shared" si="532"/>
        <v>0</v>
      </c>
      <c r="EE177" s="43">
        <f t="shared" si="532"/>
        <v>0</v>
      </c>
      <c r="EF177" s="43">
        <f t="shared" si="532"/>
        <v>0</v>
      </c>
      <c r="EG177" s="43">
        <f t="shared" si="532"/>
        <v>0</v>
      </c>
      <c r="EH177" s="43">
        <f t="shared" si="532"/>
        <v>0</v>
      </c>
      <c r="EI177" s="43">
        <f t="shared" si="532"/>
        <v>0</v>
      </c>
      <c r="EJ177" s="43"/>
      <c r="EK177" s="43"/>
      <c r="EL177" s="43">
        <f t="shared" si="532"/>
        <v>2906</v>
      </c>
      <c r="EM177" s="43">
        <f t="shared" si="532"/>
        <v>62887598.591999993</v>
      </c>
      <c r="EN177" s="42">
        <f>EM177/EL177</f>
        <v>21640.605158981416</v>
      </c>
      <c r="EQ177" s="5"/>
      <c r="ER177" s="5"/>
      <c r="ES177" s="5"/>
      <c r="ET177" s="5"/>
      <c r="EU177" s="5"/>
      <c r="EV177" s="5"/>
      <c r="EW177" s="5"/>
      <c r="EX177" s="5"/>
      <c r="EY177" s="5"/>
      <c r="EZ177" s="5"/>
      <c r="FA177" s="5"/>
      <c r="FB177" s="5"/>
      <c r="FC177" s="5"/>
      <c r="FD177" s="5"/>
      <c r="FE177" s="5"/>
      <c r="FF177" s="5"/>
      <c r="FG177" s="5"/>
      <c r="FH177" s="5"/>
      <c r="FI177" s="5"/>
      <c r="FJ177" s="5"/>
      <c r="FK177" s="5"/>
      <c r="FL177" s="5"/>
      <c r="FM177" s="5"/>
      <c r="FN177" s="5"/>
      <c r="FO177" s="5"/>
      <c r="FP177" s="5"/>
      <c r="FQ177" s="5"/>
      <c r="FR177" s="5"/>
      <c r="FS177" s="5"/>
      <c r="FT177" s="5"/>
      <c r="FU177" s="5"/>
      <c r="FV177" s="5"/>
      <c r="FW177" s="5"/>
      <c r="FX177" s="5"/>
      <c r="FY177" s="5"/>
      <c r="FZ177" s="5"/>
      <c r="GA177" s="5"/>
      <c r="GB177" s="5"/>
      <c r="GC177" s="5"/>
      <c r="GD177" s="5"/>
      <c r="GE177" s="5"/>
      <c r="GF177" s="5"/>
      <c r="GG177" s="5"/>
      <c r="GH177" s="5"/>
      <c r="GI177" s="5"/>
      <c r="GJ177" s="5"/>
      <c r="GK177" s="5"/>
      <c r="GL177" s="5"/>
      <c r="GM177" s="5"/>
      <c r="GN177" s="5"/>
      <c r="GO177" s="5"/>
      <c r="GP177" s="5"/>
      <c r="GQ177" s="5"/>
      <c r="GR177" s="5"/>
      <c r="GS177" s="5"/>
      <c r="GT177" s="5"/>
      <c r="GU177" s="5"/>
      <c r="GV177" s="5"/>
      <c r="GW177" s="5"/>
      <c r="GX177" s="5"/>
      <c r="GY177" s="5"/>
      <c r="GZ177" s="5"/>
      <c r="HA177" s="5"/>
      <c r="HB177" s="5"/>
      <c r="HC177" s="5"/>
      <c r="HD177" s="5"/>
      <c r="HE177" s="5"/>
      <c r="HF177" s="5"/>
      <c r="HG177" s="5"/>
      <c r="HH177" s="5"/>
      <c r="HI177" s="5"/>
      <c r="HJ177" s="5"/>
      <c r="HK177" s="5"/>
      <c r="HL177" s="5"/>
      <c r="HM177" s="5"/>
      <c r="HN177" s="5"/>
      <c r="HO177" s="5"/>
      <c r="HP177" s="5"/>
      <c r="HQ177" s="5"/>
      <c r="HR177" s="5"/>
      <c r="HS177" s="5"/>
      <c r="HT177" s="5"/>
      <c r="HU177" s="5"/>
      <c r="HV177" s="5"/>
      <c r="HW177" s="5"/>
      <c r="HX177" s="5"/>
      <c r="HY177" s="5"/>
      <c r="HZ177" s="5"/>
      <c r="IA177" s="5"/>
      <c r="IB177" s="5"/>
      <c r="IC177" s="5"/>
      <c r="ID177" s="5"/>
      <c r="IE177" s="5"/>
      <c r="IF177" s="5"/>
      <c r="IG177" s="5"/>
      <c r="IH177" s="5"/>
      <c r="II177" s="5"/>
      <c r="IJ177" s="5"/>
      <c r="IK177" s="5"/>
      <c r="IL177" s="5"/>
      <c r="IM177" s="5"/>
      <c r="IN177" s="5"/>
      <c r="IO177" s="5"/>
      <c r="IP177" s="5"/>
      <c r="IQ177" s="5"/>
      <c r="IR177" s="5"/>
      <c r="IS177" s="5"/>
      <c r="IT177" s="5"/>
      <c r="IU177" s="5"/>
      <c r="IV177" s="5"/>
      <c r="IW177" s="5"/>
      <c r="IX177" s="5"/>
      <c r="IY177" s="5"/>
      <c r="IZ177" s="5"/>
      <c r="JA177" s="5"/>
      <c r="JB177" s="5"/>
      <c r="JC177" s="5"/>
      <c r="JD177" s="5"/>
      <c r="JE177" s="5"/>
    </row>
    <row r="178" spans="1:266" s="1" customFormat="1" x14ac:dyDescent="0.25">
      <c r="A178" s="44"/>
      <c r="B178" s="44">
        <v>129</v>
      </c>
      <c r="C178" s="46" t="s">
        <v>460</v>
      </c>
      <c r="D178" s="67" t="s">
        <v>461</v>
      </c>
      <c r="E178" s="48">
        <v>13520</v>
      </c>
      <c r="F178" s="49">
        <v>1.08</v>
      </c>
      <c r="G178" s="49"/>
      <c r="H178" s="50">
        <v>1</v>
      </c>
      <c r="I178" s="51"/>
      <c r="J178" s="48">
        <v>1.4</v>
      </c>
      <c r="K178" s="48">
        <v>1.68</v>
      </c>
      <c r="L178" s="48">
        <v>2.23</v>
      </c>
      <c r="M178" s="52">
        <v>2.57</v>
      </c>
      <c r="N178" s="53"/>
      <c r="O178" s="54">
        <f>N178*E178*F178*H178*J178*$O$8</f>
        <v>0</v>
      </c>
      <c r="P178" s="68"/>
      <c r="Q178" s="54">
        <f>P178*E178*F178*H178*J178*$Q$8</f>
        <v>0</v>
      </c>
      <c r="R178" s="53">
        <v>0</v>
      </c>
      <c r="S178" s="54">
        <f>R178*E178*F178*H178*J178*$S$8</f>
        <v>0</v>
      </c>
      <c r="T178" s="53">
        <v>0</v>
      </c>
      <c r="U178" s="54">
        <f>SUM(T178*E178*F178*H178*J178*$U$8)</f>
        <v>0</v>
      </c>
      <c r="V178" s="53"/>
      <c r="W178" s="53">
        <f>SUM(V178*E178*F178*H178*J178*$W$8)</f>
        <v>0</v>
      </c>
      <c r="X178" s="53"/>
      <c r="Y178" s="54">
        <f>SUM(X178*E178*F178*H178*J178*$Y$8)</f>
        <v>0</v>
      </c>
      <c r="Z178" s="53">
        <v>33</v>
      </c>
      <c r="AA178" s="54">
        <f>SUM(Z178*E178*F178*H178*J178*$AA$8)</f>
        <v>674593.92</v>
      </c>
      <c r="AB178" s="53">
        <v>175</v>
      </c>
      <c r="AC178" s="54">
        <f>SUM(AB178*E178*F178*H178*J178*$AC$8)</f>
        <v>3577392</v>
      </c>
      <c r="AD178" s="53"/>
      <c r="AE178" s="54">
        <f>SUM(AD178*E178*F178*H178*K178*$AE$8)</f>
        <v>0</v>
      </c>
      <c r="AF178" s="53"/>
      <c r="AG178" s="54">
        <f>SUM(AF178*E178*F178*H178*K178*$AG$8)</f>
        <v>0</v>
      </c>
      <c r="AH178" s="53">
        <v>12</v>
      </c>
      <c r="AI178" s="54">
        <f>SUM(AH178*E178*F178*H178*J178*$AI$8)</f>
        <v>245306.88</v>
      </c>
      <c r="AJ178" s="53"/>
      <c r="AK178" s="53">
        <f>SUM(AJ178*E178*F178*H178*J178*$AK$8)</f>
        <v>0</v>
      </c>
      <c r="AL178" s="53">
        <v>0</v>
      </c>
      <c r="AM178" s="54">
        <f>SUM(AL178*E178*F178*H178*J178*$AM$8)</f>
        <v>0</v>
      </c>
      <c r="AN178" s="129"/>
      <c r="AO178" s="54">
        <f>SUM(AN178*E178*F178*H178*J178*$AO$8)</f>
        <v>0</v>
      </c>
      <c r="AP178" s="53">
        <v>0</v>
      </c>
      <c r="AQ178" s="54">
        <f>SUM(E178*F178*H178*J178*AP178*$AQ$8)</f>
        <v>0</v>
      </c>
      <c r="AR178" s="53"/>
      <c r="AS178" s="54">
        <f>SUM(AR178*E178*F178*H178*J178*$AS$8)</f>
        <v>0</v>
      </c>
      <c r="AT178" s="53"/>
      <c r="AU178" s="54">
        <f>SUM(AT178*E178*F178*H178*J178*$AU$8)</f>
        <v>0</v>
      </c>
      <c r="AV178" s="53">
        <v>300</v>
      </c>
      <c r="AW178" s="54">
        <f>SUM(AV178*E178*F178*H178*J178*$AW$8)</f>
        <v>6132672</v>
      </c>
      <c r="AX178" s="53">
        <v>376</v>
      </c>
      <c r="AY178" s="54">
        <f>SUM(AX178*E178*F178*H178*J178*$AY$8)</f>
        <v>7686282.2400000002</v>
      </c>
      <c r="AZ178" s="53">
        <v>192</v>
      </c>
      <c r="BA178" s="54">
        <f>SUM(AZ178*E178*F178*H178*J178*$BA$8)</f>
        <v>3924910.0800000001</v>
      </c>
      <c r="BB178" s="53">
        <v>240</v>
      </c>
      <c r="BC178" s="54">
        <f>SUM(BB178*E178*F178*H178*J178*$BC$8)</f>
        <v>4906137.5999999996</v>
      </c>
      <c r="BD178" s="53">
        <v>10</v>
      </c>
      <c r="BE178" s="54">
        <f>SUM(BD178*E178*F178*H178*J178*$BE$8)</f>
        <v>204422.39999999999</v>
      </c>
      <c r="BF178" s="53">
        <v>340</v>
      </c>
      <c r="BG178" s="54">
        <f>BF178*E178*F178*H178*J178*$BG$8</f>
        <v>6950361.5999999996</v>
      </c>
      <c r="BH178" s="53">
        <v>136</v>
      </c>
      <c r="BI178" s="54">
        <f>BH178*E178*F178*H178*J178*$BI$8</f>
        <v>2780144.64</v>
      </c>
      <c r="BJ178" s="53"/>
      <c r="BK178" s="54">
        <f>BJ178*E178*F178*H178*J178*$BK$8</f>
        <v>0</v>
      </c>
      <c r="BL178" s="53"/>
      <c r="BM178" s="54">
        <f>SUM(BL178*E178*F178*H178*J178*$BM$8)</f>
        <v>0</v>
      </c>
      <c r="BN178" s="53"/>
      <c r="BO178" s="54">
        <f>SUM(BN178*E178*F178*H178*J178*$BO$8)</f>
        <v>0</v>
      </c>
      <c r="BP178" s="53"/>
      <c r="BQ178" s="54">
        <f>SUM(BP178*E178*F178*H178*J178*$BQ$8)</f>
        <v>0</v>
      </c>
      <c r="BR178" s="53"/>
      <c r="BS178" s="54">
        <f>SUM(BR178*E178*F178*H178*J178*$BS$8)</f>
        <v>0</v>
      </c>
      <c r="BT178" s="53">
        <v>11</v>
      </c>
      <c r="BU178" s="54">
        <f>SUM(BT178*E178*F178*H178*J178*$BU$8)</f>
        <v>224864.63999999998</v>
      </c>
      <c r="BV178" s="53">
        <v>5</v>
      </c>
      <c r="BW178" s="54">
        <f>BV178*E178*F178*H178*J178*$BW$8</f>
        <v>102211.2</v>
      </c>
      <c r="BX178" s="53">
        <v>60</v>
      </c>
      <c r="BY178" s="54">
        <f>SUM(BX178*E178*F178*H178*J178*$BY$8)</f>
        <v>1226534.3999999999</v>
      </c>
      <c r="BZ178" s="53">
        <v>90</v>
      </c>
      <c r="CA178" s="54">
        <f>SUM(BZ178*E178*F178*H178*J178*$CA$8)</f>
        <v>1839801.5999999999</v>
      </c>
      <c r="CB178" s="53">
        <v>42</v>
      </c>
      <c r="CC178" s="54">
        <f>SUM(CB178*E178*F178*H178*J178*$CC$8)</f>
        <v>858574.08000000007</v>
      </c>
      <c r="CD178" s="53">
        <v>0</v>
      </c>
      <c r="CE178" s="54">
        <f>SUM(CD178*E178*F178*H178*J178*$CE$8)</f>
        <v>0</v>
      </c>
      <c r="CF178" s="53">
        <v>45</v>
      </c>
      <c r="CG178" s="54">
        <f>CF178*E178*F178*H178*J178*$CG$8</f>
        <v>919900.79999999993</v>
      </c>
      <c r="CH178" s="53">
        <v>39</v>
      </c>
      <c r="CI178" s="54">
        <f>SUM(CH178*E178*F178*H178*J178*$CI$8)</f>
        <v>797247.36</v>
      </c>
      <c r="CJ178" s="53"/>
      <c r="CK178" s="54">
        <f>SUM(CJ178*E178*F178*H178*K178*$CK$8)</f>
        <v>0</v>
      </c>
      <c r="CL178" s="53">
        <v>36</v>
      </c>
      <c r="CM178" s="54">
        <f>SUM(CL178*E178*F178*H178*K178*$CM$8)</f>
        <v>883104.76799999992</v>
      </c>
      <c r="CN178" s="53"/>
      <c r="CO178" s="54">
        <f>SUM(CN178*E178*F178*H178*K178*$CO$8)</f>
        <v>0</v>
      </c>
      <c r="CP178" s="53">
        <v>200</v>
      </c>
      <c r="CQ178" s="54">
        <f>SUM(CP178*E178*F178*H178*K178*$CQ$8)</f>
        <v>4906137.5999999996</v>
      </c>
      <c r="CR178" s="53">
        <v>0</v>
      </c>
      <c r="CS178" s="54">
        <f>SUM(CR178*E178*F178*H178*K178*$CS$8)</f>
        <v>0</v>
      </c>
      <c r="CT178" s="53"/>
      <c r="CU178" s="54">
        <f>SUM(CT178*E178*F178*H178*K178*$CU$8)</f>
        <v>0</v>
      </c>
      <c r="CV178" s="53">
        <v>60</v>
      </c>
      <c r="CW178" s="54">
        <f>SUM(CV178*E178*F178*H178*K178*$CW$8)</f>
        <v>1471841.28</v>
      </c>
      <c r="CX178" s="53"/>
      <c r="CY178" s="54">
        <f>SUM(CX178*E178*F178*H178*K178*$CY$8)</f>
        <v>0</v>
      </c>
      <c r="CZ178" s="53">
        <v>62</v>
      </c>
      <c r="DA178" s="54">
        <f>SUM(CZ178*E178*F178*H178*K178*$DA$8)</f>
        <v>1520902.656</v>
      </c>
      <c r="DB178" s="53">
        <v>48</v>
      </c>
      <c r="DC178" s="54">
        <f>SUM(DB178*E178*F178*H178*K178*$DC$8)</f>
        <v>1177473.024</v>
      </c>
      <c r="DD178" s="53">
        <v>21</v>
      </c>
      <c r="DE178" s="54">
        <f>SUM(DD178*E178*F178*H178*K178*$DE$8)</f>
        <v>515144.44800000003</v>
      </c>
      <c r="DF178" s="53">
        <v>26</v>
      </c>
      <c r="DG178" s="54">
        <f>SUM(DF178*E178*F178*H178*K178*$DG$8)</f>
        <v>637797.88800000004</v>
      </c>
      <c r="DH178" s="53">
        <v>45</v>
      </c>
      <c r="DI178" s="54">
        <f>SUM(DH178*E178*F178*H178*K178*$DI$8)</f>
        <v>1103880.96</v>
      </c>
      <c r="DJ178" s="53">
        <v>179</v>
      </c>
      <c r="DK178" s="54">
        <f>SUM(DJ178*E178*F178*H178*K178*$DK$8)</f>
        <v>4390993.1520000007</v>
      </c>
      <c r="DL178" s="53">
        <v>49</v>
      </c>
      <c r="DM178" s="54">
        <f>SUM(DL178*E178*F178*H178*K178*$DM$8)</f>
        <v>1202003.7120000001</v>
      </c>
      <c r="DN178" s="53">
        <v>24</v>
      </c>
      <c r="DO178" s="54">
        <f>DN178*E178*F178*H178*K178*$DO$8</f>
        <v>588736.51199999999</v>
      </c>
      <c r="DP178" s="53">
        <v>10</v>
      </c>
      <c r="DQ178" s="54">
        <f>SUM(DP178*E178*F178*H178*K178*$DQ$8)</f>
        <v>245306.88</v>
      </c>
      <c r="DR178" s="53"/>
      <c r="DS178" s="54">
        <f>SUM(DR178*E178*F178*H178*K178*$DS$8)</f>
        <v>0</v>
      </c>
      <c r="DT178" s="53">
        <v>2</v>
      </c>
      <c r="DU178" s="54">
        <f>SUM(DT178*E178*F178*H178*L178*$DU$8)</f>
        <v>65123.135999999999</v>
      </c>
      <c r="DV178" s="57">
        <v>6</v>
      </c>
      <c r="DW178" s="54">
        <f>SUM(DV178*E178*F178*H178*M178*$DW$8)</f>
        <v>225156.67199999999</v>
      </c>
      <c r="DX178" s="129"/>
      <c r="DY178" s="54">
        <f>SUM(DX178*E178*F178*H178*J178*$DY$8)</f>
        <v>0</v>
      </c>
      <c r="DZ178" s="53">
        <v>7</v>
      </c>
      <c r="EA178" s="59">
        <f>SUM(DZ178*E178*F178*H178*J178*$EA$8)</f>
        <v>143095.67999999999</v>
      </c>
      <c r="EB178" s="53"/>
      <c r="EC178" s="54">
        <f>SUM(EB178*E178*F178*H178*J178*$EC$8)</f>
        <v>0</v>
      </c>
      <c r="ED178" s="53"/>
      <c r="EE178" s="54">
        <f>SUM(ED178*E178*F178*H178*J178*$EE$8)</f>
        <v>0</v>
      </c>
      <c r="EF178" s="53"/>
      <c r="EG178" s="54">
        <f>EF178*E178*F178*H178*J178*$EG$8</f>
        <v>0</v>
      </c>
      <c r="EH178" s="53"/>
      <c r="EI178" s="54">
        <f>EH178*E178*F178*H178*J178*$EI$8</f>
        <v>0</v>
      </c>
      <c r="EJ178" s="53"/>
      <c r="EK178" s="54"/>
      <c r="EL178" s="60">
        <f t="shared" ref="EL178:EM181" si="533">SUM(N178,X178,P178,R178,Z178,T178,V178,AB178,AD178,AF178,AH178,AJ178,AP178,AR178,AT178,AN178,CJ178,CP178,CT178,BX178,BZ178,CZ178,DB178,DD178,DF178,DH178,DJ178,DL178,AV178,AL178,AX178,AZ178,BB178,BD178,BF178,BH178,BJ178,BL178,BN178,BP178,BR178,EB178,ED178,DX178,DZ178,BT178,BV178,CR178,CL178,CN178,CV178,CX178,CB178,CD178,CF178,CH178,DN178,DP178,DR178,DT178,DV178,EF178,EH178,EJ178)</f>
        <v>2881</v>
      </c>
      <c r="EM178" s="60">
        <f t="shared" si="533"/>
        <v>62128055.807999998</v>
      </c>
      <c r="EN178" s="1">
        <f>EL178*H178</f>
        <v>2881</v>
      </c>
      <c r="EQ178" s="5"/>
      <c r="ER178" s="5"/>
      <c r="ES178" s="5"/>
      <c r="ET178" s="5"/>
      <c r="EU178" s="5"/>
      <c r="EV178" s="5"/>
      <c r="EW178" s="5"/>
      <c r="EX178" s="5"/>
      <c r="EY178" s="5"/>
      <c r="EZ178" s="5"/>
      <c r="FA178" s="5"/>
      <c r="FB178" s="5"/>
      <c r="FC178" s="5"/>
      <c r="FD178" s="5"/>
      <c r="FE178" s="5"/>
      <c r="FF178" s="5"/>
      <c r="FG178" s="5"/>
      <c r="FH178" s="5"/>
      <c r="FI178" s="5"/>
      <c r="FJ178" s="5"/>
      <c r="FK178" s="5"/>
      <c r="FL178" s="5"/>
      <c r="FM178" s="5"/>
      <c r="FN178" s="5"/>
      <c r="FO178" s="5"/>
      <c r="FP178" s="5"/>
      <c r="FQ178" s="5"/>
      <c r="FR178" s="5"/>
      <c r="FS178" s="5"/>
      <c r="FT178" s="5"/>
      <c r="FU178" s="5"/>
      <c r="FV178" s="5"/>
      <c r="FW178" s="5"/>
      <c r="FX178" s="5"/>
      <c r="FY178" s="5"/>
      <c r="FZ178" s="5"/>
      <c r="GA178" s="5"/>
      <c r="GB178" s="5"/>
      <c r="GC178" s="5"/>
      <c r="GD178" s="5"/>
      <c r="GE178" s="5"/>
      <c r="GF178" s="5"/>
      <c r="GG178" s="5"/>
      <c r="GH178" s="5"/>
      <c r="GI178" s="5"/>
      <c r="GJ178" s="5"/>
      <c r="GK178" s="5"/>
      <c r="GL178" s="5"/>
      <c r="GM178" s="5"/>
      <c r="GN178" s="5"/>
      <c r="GO178" s="5"/>
      <c r="GP178" s="5"/>
      <c r="GQ178" s="5"/>
      <c r="GR178" s="5"/>
      <c r="GS178" s="5"/>
      <c r="GT178" s="5"/>
      <c r="GU178" s="5"/>
      <c r="GV178" s="5"/>
      <c r="GW178" s="5"/>
      <c r="GX178" s="5"/>
      <c r="GY178" s="5"/>
      <c r="GZ178" s="5"/>
      <c r="HA178" s="5"/>
      <c r="HB178" s="5"/>
      <c r="HC178" s="5"/>
      <c r="HD178" s="5"/>
      <c r="HE178" s="5"/>
      <c r="HF178" s="5"/>
      <c r="HG178" s="5"/>
      <c r="HH178" s="5"/>
      <c r="HI178" s="5"/>
      <c r="HJ178" s="5"/>
      <c r="HK178" s="5"/>
      <c r="HL178" s="5"/>
      <c r="HM178" s="5"/>
      <c r="HN178" s="5"/>
      <c r="HO178" s="5"/>
      <c r="HP178" s="5"/>
      <c r="HQ178" s="5"/>
      <c r="HR178" s="5"/>
      <c r="HS178" s="5"/>
      <c r="HT178" s="5"/>
      <c r="HU178" s="5"/>
      <c r="HV178" s="5"/>
      <c r="HW178" s="5"/>
      <c r="HX178" s="5"/>
      <c r="HY178" s="5"/>
      <c r="HZ178" s="5"/>
      <c r="IA178" s="5"/>
      <c r="IB178" s="5"/>
      <c r="IC178" s="5"/>
      <c r="ID178" s="5"/>
      <c r="IE178" s="5"/>
      <c r="IF178" s="5"/>
      <c r="IG178" s="5"/>
      <c r="IH178" s="5"/>
      <c r="II178" s="5"/>
      <c r="IJ178" s="5"/>
      <c r="IK178" s="5"/>
      <c r="IL178" s="5"/>
      <c r="IM178" s="5"/>
      <c r="IN178" s="5"/>
      <c r="IO178" s="5"/>
      <c r="IP178" s="5"/>
      <c r="IQ178" s="5"/>
      <c r="IR178" s="5"/>
      <c r="IS178" s="5"/>
      <c r="IT178" s="5"/>
      <c r="IU178" s="5"/>
      <c r="IV178" s="5"/>
      <c r="IW178" s="5"/>
      <c r="IX178" s="5"/>
      <c r="IY178" s="5"/>
      <c r="IZ178" s="5"/>
      <c r="JA178" s="5"/>
      <c r="JB178" s="5"/>
      <c r="JC178" s="5"/>
      <c r="JD178" s="5"/>
      <c r="JE178" s="5"/>
    </row>
    <row r="179" spans="1:266" s="1" customFormat="1" ht="90" x14ac:dyDescent="0.25">
      <c r="A179" s="44"/>
      <c r="B179" s="44">
        <v>130</v>
      </c>
      <c r="C179" s="46" t="s">
        <v>462</v>
      </c>
      <c r="D179" s="67" t="s">
        <v>463</v>
      </c>
      <c r="E179" s="48">
        <v>13520</v>
      </c>
      <c r="F179" s="49">
        <v>1.41</v>
      </c>
      <c r="G179" s="49"/>
      <c r="H179" s="50">
        <v>1</v>
      </c>
      <c r="I179" s="51"/>
      <c r="J179" s="48">
        <v>1.4</v>
      </c>
      <c r="K179" s="48">
        <v>1.68</v>
      </c>
      <c r="L179" s="48">
        <v>2.23</v>
      </c>
      <c r="M179" s="52">
        <v>2.57</v>
      </c>
      <c r="N179" s="53"/>
      <c r="O179" s="54">
        <f>N179*E179*F179*H179*J179*$O$8</f>
        <v>0</v>
      </c>
      <c r="P179" s="55"/>
      <c r="Q179" s="54">
        <f>P179*E179*F179*H179*J179*$Q$8</f>
        <v>0</v>
      </c>
      <c r="R179" s="53">
        <v>0</v>
      </c>
      <c r="S179" s="54">
        <f>R179*E179*F179*H179*J179*$S$8</f>
        <v>0</v>
      </c>
      <c r="T179" s="53">
        <v>0</v>
      </c>
      <c r="U179" s="54">
        <f>SUM(T179*E179*F179*H179*J179*$U$8)</f>
        <v>0</v>
      </c>
      <c r="V179" s="53"/>
      <c r="W179" s="53">
        <f>SUM(V179*E179*F179*H179*J179*$W$8)</f>
        <v>0</v>
      </c>
      <c r="X179" s="53"/>
      <c r="Y179" s="54">
        <f>SUM(X179*E179*F179*H179*J179*$Y$8)</f>
        <v>0</v>
      </c>
      <c r="Z179" s="53">
        <v>0</v>
      </c>
      <c r="AA179" s="54">
        <f>SUM(Z179*E179*F179*H179*J179*$AA$8)</f>
        <v>0</v>
      </c>
      <c r="AB179" s="53"/>
      <c r="AC179" s="54">
        <f>SUM(AB179*E179*F179*H179*J179*$AC$8)</f>
        <v>0</v>
      </c>
      <c r="AD179" s="53"/>
      <c r="AE179" s="54">
        <f>SUM(AD179*E179*F179*H179*K179*$AE$8)</f>
        <v>0</v>
      </c>
      <c r="AF179" s="53"/>
      <c r="AG179" s="54">
        <f>SUM(AF179*E179*F179*H179*K179*$AG$8)</f>
        <v>0</v>
      </c>
      <c r="AH179" s="53"/>
      <c r="AI179" s="54">
        <f>SUM(AH179*E179*F179*H179*J179*$AI$8)</f>
        <v>0</v>
      </c>
      <c r="AJ179" s="53"/>
      <c r="AK179" s="53">
        <f>SUM(AJ179*E179*F179*H179*J179*$AK$8)</f>
        <v>0</v>
      </c>
      <c r="AL179" s="53"/>
      <c r="AM179" s="54">
        <f>SUM(AL179*E179*F179*H179*J179*$AM$8)</f>
        <v>0</v>
      </c>
      <c r="AN179" s="129"/>
      <c r="AO179" s="54">
        <f>SUM(AN179*E179*F179*H179*J179*$AO$8)</f>
        <v>0</v>
      </c>
      <c r="AP179" s="53">
        <v>0</v>
      </c>
      <c r="AQ179" s="54">
        <f>SUM(E179*F179*H179*J179*AP179*$AQ$8)</f>
        <v>0</v>
      </c>
      <c r="AR179" s="53"/>
      <c r="AS179" s="54">
        <f>SUM(AR179*E179*F179*H179*J179*$AS$8)</f>
        <v>0</v>
      </c>
      <c r="AT179" s="53"/>
      <c r="AU179" s="54">
        <f>SUM(AT179*E179*F179*H179*J179*$AU$8)</f>
        <v>0</v>
      </c>
      <c r="AV179" s="53">
        <v>0</v>
      </c>
      <c r="AW179" s="54">
        <f>SUM(AV179*E179*F179*H179*J179*$AW$8)</f>
        <v>0</v>
      </c>
      <c r="AX179" s="53"/>
      <c r="AY179" s="54">
        <f>SUM(AX179*E179*F179*H179*J179*$AY$8)</f>
        <v>0</v>
      </c>
      <c r="AZ179" s="53">
        <v>14</v>
      </c>
      <c r="BA179" s="54">
        <f>SUM(AZ179*E179*F179*H179*J179*$BA$8)</f>
        <v>373638.72</v>
      </c>
      <c r="BB179" s="53"/>
      <c r="BC179" s="54">
        <f>SUM(BB179*E179*F179*H179*J179*$BC$8)</f>
        <v>0</v>
      </c>
      <c r="BD179" s="53"/>
      <c r="BE179" s="54">
        <f>SUM(BD179*E179*F179*H179*J179*$BE$8)</f>
        <v>0</v>
      </c>
      <c r="BF179" s="53"/>
      <c r="BG179" s="54">
        <f>BF179*E179*F179*H179*J179*$BG$8</f>
        <v>0</v>
      </c>
      <c r="BH179" s="53"/>
      <c r="BI179" s="54">
        <f>BH179*E179*F179*H179*J179*$BI$8</f>
        <v>0</v>
      </c>
      <c r="BJ179" s="53"/>
      <c r="BK179" s="54">
        <f>BJ179*E179*F179*H179*J179*$BK$8</f>
        <v>0</v>
      </c>
      <c r="BL179" s="53"/>
      <c r="BM179" s="54">
        <f>SUM(BL179*E179*F179*H179*J179*$BM$8)</f>
        <v>0</v>
      </c>
      <c r="BN179" s="53"/>
      <c r="BO179" s="54">
        <f>SUM(BN179*E179*F179*H179*J179*$BO$8)</f>
        <v>0</v>
      </c>
      <c r="BP179" s="53"/>
      <c r="BQ179" s="54">
        <f>SUM(BP179*E179*F179*H179*J179*$BQ$8)</f>
        <v>0</v>
      </c>
      <c r="BR179" s="53"/>
      <c r="BS179" s="54">
        <f>SUM(BR179*E179*F179*H179*J179*$BS$8)</f>
        <v>0</v>
      </c>
      <c r="BT179" s="53"/>
      <c r="BU179" s="54">
        <f>SUM(BT179*E179*F179*H179*J179*$BU$8)</f>
        <v>0</v>
      </c>
      <c r="BV179" s="53"/>
      <c r="BW179" s="54">
        <f>BV179*E179*F179*H179*J179*$BW$8</f>
        <v>0</v>
      </c>
      <c r="BX179" s="53"/>
      <c r="BY179" s="54">
        <f>SUM(BX179*E179*F179*H179*J179*$BY$8)</f>
        <v>0</v>
      </c>
      <c r="BZ179" s="53"/>
      <c r="CA179" s="54">
        <f>SUM(BZ179*E179*F179*H179*J179*$CA$8)</f>
        <v>0</v>
      </c>
      <c r="CB179" s="53">
        <v>0</v>
      </c>
      <c r="CC179" s="54">
        <f>SUM(CB179*E179*F179*H179*J179*$CC$8)</f>
        <v>0</v>
      </c>
      <c r="CD179" s="53">
        <v>0</v>
      </c>
      <c r="CE179" s="54">
        <f>SUM(CD179*E179*F179*H179*J179*$CE$8)</f>
        <v>0</v>
      </c>
      <c r="CF179" s="53"/>
      <c r="CG179" s="54">
        <f>CF179*E179*F179*H179*J179*$CG$8</f>
        <v>0</v>
      </c>
      <c r="CH179" s="53"/>
      <c r="CI179" s="54">
        <f>SUM(CH179*E179*F179*H179*J179*$CI$8)</f>
        <v>0</v>
      </c>
      <c r="CJ179" s="53"/>
      <c r="CK179" s="54">
        <f>SUM(CJ179*E179*F179*H179*K179*$CK$8)</f>
        <v>0</v>
      </c>
      <c r="CL179" s="53"/>
      <c r="CM179" s="54">
        <f>SUM(CL179*E179*F179*H179*K179*$CM$8)</f>
        <v>0</v>
      </c>
      <c r="CN179" s="53">
        <v>0</v>
      </c>
      <c r="CO179" s="54">
        <f>SUM(CN179*E179*F179*H179*K179*$CO$8)</f>
        <v>0</v>
      </c>
      <c r="CP179" s="53"/>
      <c r="CQ179" s="54">
        <f>SUM(CP179*E179*F179*H179*K179*$CQ$8)</f>
        <v>0</v>
      </c>
      <c r="CR179" s="53"/>
      <c r="CS179" s="54">
        <f>SUM(CR179*E179*F179*H179*K179*$CS$8)</f>
        <v>0</v>
      </c>
      <c r="CT179" s="53"/>
      <c r="CU179" s="54">
        <f>SUM(CT179*E179*F179*H179*K179*$CU$8)</f>
        <v>0</v>
      </c>
      <c r="CV179" s="53"/>
      <c r="CW179" s="54">
        <f>SUM(CV179*E179*F179*H179*K179*$CW$8)</f>
        <v>0</v>
      </c>
      <c r="CX179" s="53">
        <v>0</v>
      </c>
      <c r="CY179" s="54">
        <f>SUM(CX179*E179*F179*H179*K179*$CY$8)</f>
        <v>0</v>
      </c>
      <c r="CZ179" s="53"/>
      <c r="DA179" s="54">
        <f>SUM(CZ179*E179*F179*H179*K179*$DA$8)</f>
        <v>0</v>
      </c>
      <c r="DB179" s="53">
        <v>0</v>
      </c>
      <c r="DC179" s="54">
        <f>SUM(DB179*E179*F179*H179*K179*$DC$8)</f>
        <v>0</v>
      </c>
      <c r="DD179" s="53"/>
      <c r="DE179" s="54">
        <f>SUM(DD179*E179*F179*H179*K179*$DE$8)</f>
        <v>0</v>
      </c>
      <c r="DF179" s="53"/>
      <c r="DG179" s="54">
        <f>SUM(DF179*E179*F179*H179*K179*$DG$8)</f>
        <v>0</v>
      </c>
      <c r="DH179" s="53">
        <v>3</v>
      </c>
      <c r="DI179" s="54">
        <f>SUM(DH179*E179*F179*H179*K179*$DI$8)</f>
        <v>96078.527999999991</v>
      </c>
      <c r="DJ179" s="53">
        <v>3</v>
      </c>
      <c r="DK179" s="54">
        <f>SUM(DJ179*E179*F179*H179*K179*$DK$8)</f>
        <v>96078.527999999991</v>
      </c>
      <c r="DL179" s="53">
        <v>3</v>
      </c>
      <c r="DM179" s="54">
        <f>SUM(DL179*E179*F179*H179*K179*$DM$8)</f>
        <v>96078.527999999991</v>
      </c>
      <c r="DN179" s="53"/>
      <c r="DO179" s="54">
        <f>DN179*E179*F179*H179*K179*$DO$8</f>
        <v>0</v>
      </c>
      <c r="DP179" s="53"/>
      <c r="DQ179" s="54">
        <f>SUM(DP179*E179*F179*H179*K179*$DQ$8)</f>
        <v>0</v>
      </c>
      <c r="DR179" s="53">
        <v>0</v>
      </c>
      <c r="DS179" s="54">
        <f>SUM(DR179*E179*F179*H179*K179*$DS$8)</f>
        <v>0</v>
      </c>
      <c r="DT179" s="53">
        <v>0</v>
      </c>
      <c r="DU179" s="54">
        <f>SUM(DT179*E179*F179*H179*L179*$DU$8)</f>
        <v>0</v>
      </c>
      <c r="DV179" s="57">
        <v>0</v>
      </c>
      <c r="DW179" s="54">
        <f>SUM(DV179*E179*F179*H179*M179*$DW$8)</f>
        <v>0</v>
      </c>
      <c r="DX179" s="129"/>
      <c r="DY179" s="54">
        <f>SUM(DX179*E179*F179*H179*J179*$DY$8)</f>
        <v>0</v>
      </c>
      <c r="DZ179" s="53"/>
      <c r="EA179" s="59">
        <f>SUM(DZ179*E179*F179*H179*J179*$EA$8)</f>
        <v>0</v>
      </c>
      <c r="EB179" s="53"/>
      <c r="EC179" s="54">
        <f>SUM(EB179*E179*F179*H179*J179*$EC$8)</f>
        <v>0</v>
      </c>
      <c r="ED179" s="53"/>
      <c r="EE179" s="54">
        <f>SUM(ED179*E179*F179*H179*J179*$EE$8)</f>
        <v>0</v>
      </c>
      <c r="EF179" s="53"/>
      <c r="EG179" s="54">
        <f>EF179*E179*F179*H179*J179*$EG$8</f>
        <v>0</v>
      </c>
      <c r="EH179" s="53"/>
      <c r="EI179" s="54">
        <f>EH179*E179*F179*H179*J179*$EI$8</f>
        <v>0</v>
      </c>
      <c r="EJ179" s="53"/>
      <c r="EK179" s="54"/>
      <c r="EL179" s="60">
        <f t="shared" si="533"/>
        <v>23</v>
      </c>
      <c r="EM179" s="60">
        <f t="shared" si="533"/>
        <v>661874.304</v>
      </c>
      <c r="EN179" s="1">
        <f>EL179*H179</f>
        <v>23</v>
      </c>
      <c r="EQ179" s="5"/>
      <c r="ER179" s="5"/>
      <c r="ES179" s="5"/>
      <c r="ET179" s="5"/>
      <c r="EU179" s="5"/>
      <c r="EV179" s="5"/>
      <c r="EW179" s="5"/>
      <c r="EX179" s="5"/>
      <c r="EY179" s="5"/>
      <c r="EZ179" s="5"/>
      <c r="FA179" s="5"/>
      <c r="FB179" s="5"/>
      <c r="FC179" s="5"/>
      <c r="FD179" s="5"/>
      <c r="FE179" s="5"/>
      <c r="FF179" s="5"/>
      <c r="FG179" s="5"/>
      <c r="FH179" s="5"/>
      <c r="FI179" s="5"/>
      <c r="FJ179" s="5"/>
      <c r="FK179" s="5"/>
      <c r="FL179" s="5"/>
      <c r="FM179" s="5"/>
      <c r="FN179" s="5"/>
      <c r="FO179" s="5"/>
      <c r="FP179" s="5"/>
      <c r="FQ179" s="5"/>
      <c r="FR179" s="5"/>
      <c r="FS179" s="5"/>
      <c r="FT179" s="5"/>
      <c r="FU179" s="5"/>
      <c r="FV179" s="5"/>
      <c r="FW179" s="5"/>
      <c r="FX179" s="5"/>
      <c r="FY179" s="5"/>
      <c r="FZ179" s="5"/>
      <c r="GA179" s="5"/>
      <c r="GB179" s="5"/>
      <c r="GC179" s="5"/>
      <c r="GD179" s="5"/>
      <c r="GE179" s="5"/>
      <c r="GF179" s="5"/>
      <c r="GG179" s="5"/>
      <c r="GH179" s="5"/>
      <c r="GI179" s="5"/>
      <c r="GJ179" s="5"/>
      <c r="GK179" s="5"/>
      <c r="GL179" s="5"/>
      <c r="GM179" s="5"/>
      <c r="GN179" s="5"/>
      <c r="GO179" s="5"/>
      <c r="GP179" s="5"/>
      <c r="GQ179" s="5"/>
      <c r="GR179" s="5"/>
      <c r="GS179" s="5"/>
      <c r="GT179" s="5"/>
      <c r="GU179" s="5"/>
      <c r="GV179" s="5"/>
      <c r="GW179" s="5"/>
      <c r="GX179" s="5"/>
      <c r="GY179" s="5"/>
      <c r="GZ179" s="5"/>
      <c r="HA179" s="5"/>
      <c r="HB179" s="5"/>
      <c r="HC179" s="5"/>
      <c r="HD179" s="5"/>
      <c r="HE179" s="5"/>
      <c r="HF179" s="5"/>
      <c r="HG179" s="5"/>
      <c r="HH179" s="5"/>
      <c r="HI179" s="5"/>
      <c r="HJ179" s="5"/>
      <c r="HK179" s="5"/>
      <c r="HL179" s="5"/>
      <c r="HM179" s="5"/>
      <c r="HN179" s="5"/>
      <c r="HO179" s="5"/>
      <c r="HP179" s="5"/>
      <c r="HQ179" s="5"/>
      <c r="HR179" s="5"/>
      <c r="HS179" s="5"/>
      <c r="HT179" s="5"/>
      <c r="HU179" s="5"/>
      <c r="HV179" s="5"/>
      <c r="HW179" s="5"/>
      <c r="HX179" s="5"/>
      <c r="HY179" s="5"/>
      <c r="HZ179" s="5"/>
      <c r="IA179" s="5"/>
      <c r="IB179" s="5"/>
      <c r="IC179" s="5"/>
      <c r="ID179" s="5"/>
      <c r="IE179" s="5"/>
      <c r="IF179" s="5"/>
      <c r="IG179" s="5"/>
      <c r="IH179" s="5"/>
      <c r="II179" s="5"/>
      <c r="IJ179" s="5"/>
      <c r="IK179" s="5"/>
      <c r="IL179" s="5"/>
      <c r="IM179" s="5"/>
      <c r="IN179" s="5"/>
      <c r="IO179" s="5"/>
      <c r="IP179" s="5"/>
      <c r="IQ179" s="5"/>
      <c r="IR179" s="5"/>
      <c r="IS179" s="5"/>
      <c r="IT179" s="5"/>
      <c r="IU179" s="5"/>
      <c r="IV179" s="5"/>
      <c r="IW179" s="5"/>
      <c r="IX179" s="5"/>
      <c r="IY179" s="5"/>
      <c r="IZ179" s="5"/>
      <c r="JA179" s="5"/>
      <c r="JB179" s="5"/>
      <c r="JC179" s="5"/>
      <c r="JD179" s="5"/>
      <c r="JE179" s="5"/>
    </row>
    <row r="180" spans="1:266" s="1" customFormat="1" x14ac:dyDescent="0.25">
      <c r="A180" s="44"/>
      <c r="B180" s="44">
        <v>131</v>
      </c>
      <c r="C180" s="46" t="s">
        <v>464</v>
      </c>
      <c r="D180" s="67" t="s">
        <v>465</v>
      </c>
      <c r="E180" s="48">
        <v>13520</v>
      </c>
      <c r="F180" s="49">
        <v>2.58</v>
      </c>
      <c r="G180" s="49"/>
      <c r="H180" s="50">
        <v>1</v>
      </c>
      <c r="I180" s="51"/>
      <c r="J180" s="48">
        <v>1.4</v>
      </c>
      <c r="K180" s="48">
        <v>1.68</v>
      </c>
      <c r="L180" s="48">
        <v>2.23</v>
      </c>
      <c r="M180" s="52">
        <v>2.57</v>
      </c>
      <c r="N180" s="55"/>
      <c r="O180" s="54">
        <f>N180*E180*F180*H180*J180*$O$8</f>
        <v>0</v>
      </c>
      <c r="P180" s="55"/>
      <c r="Q180" s="54">
        <f>P180*E180*F180*H180*J180*$Q$8</f>
        <v>0</v>
      </c>
      <c r="R180" s="55"/>
      <c r="S180" s="54">
        <f>R180*E180*F180*H180*J180*$S$8</f>
        <v>0</v>
      </c>
      <c r="T180" s="55"/>
      <c r="U180" s="54">
        <f>SUM(T180*E180*F180*H180*J180*$U$8)</f>
        <v>0</v>
      </c>
      <c r="V180" s="55"/>
      <c r="W180" s="53">
        <f>SUM(V180*E180*F180*H180*J180*$W$8)</f>
        <v>0</v>
      </c>
      <c r="X180" s="55"/>
      <c r="Y180" s="54">
        <f>SUM(X180*E180*F180*H180*J180*$Y$8)</f>
        <v>0</v>
      </c>
      <c r="Z180" s="55"/>
      <c r="AA180" s="54">
        <f>SUM(Z180*E180*F180*H180*J180*$AA$8)</f>
        <v>0</v>
      </c>
      <c r="AB180" s="55"/>
      <c r="AC180" s="54">
        <f>SUM(AB180*E180*F180*H180*J180*$AC$8)</f>
        <v>0</v>
      </c>
      <c r="AD180" s="55"/>
      <c r="AE180" s="54">
        <f>SUM(AD180*E180*F180*H180*K180*$AE$8)</f>
        <v>0</v>
      </c>
      <c r="AF180" s="55"/>
      <c r="AG180" s="54">
        <f>SUM(AF180*E180*F180*H180*K180*$AG$8)</f>
        <v>0</v>
      </c>
      <c r="AH180" s="53"/>
      <c r="AI180" s="54">
        <f>SUM(AH180*E180*F180*H180*J180*$AI$8)</f>
        <v>0</v>
      </c>
      <c r="AJ180" s="55"/>
      <c r="AK180" s="53">
        <f>SUM(AJ180*E180*F180*H180*J180*$AK$8)</f>
        <v>0</v>
      </c>
      <c r="AL180" s="55"/>
      <c r="AM180" s="54">
        <f>SUM(AL180*E180*F180*H180*J180*$AM$8)</f>
        <v>0</v>
      </c>
      <c r="AN180" s="129"/>
      <c r="AO180" s="54">
        <f>SUM(AN180*E180*F180*H180*J180*$AO$8)</f>
        <v>0</v>
      </c>
      <c r="AP180" s="55"/>
      <c r="AQ180" s="54">
        <f>SUM(E180*F180*H180*J180*AP180*$AQ$8)</f>
        <v>0</v>
      </c>
      <c r="AR180" s="55"/>
      <c r="AS180" s="54">
        <f>SUM(AR180*E180*F180*H180*J180*$AS$8)</f>
        <v>0</v>
      </c>
      <c r="AT180" s="55"/>
      <c r="AU180" s="54">
        <f>SUM(AT180*E180*F180*H180*J180*$AU$8)</f>
        <v>0</v>
      </c>
      <c r="AV180" s="55"/>
      <c r="AW180" s="54">
        <f>SUM(AV180*E180*F180*H180*J180*$AW$8)</f>
        <v>0</v>
      </c>
      <c r="AX180" s="55"/>
      <c r="AY180" s="54">
        <f>SUM(AX180*E180*F180*H180*J180*$AY$8)</f>
        <v>0</v>
      </c>
      <c r="AZ180" s="55"/>
      <c r="BA180" s="54">
        <f>SUM(AZ180*E180*F180*H180*J180*$BA$8)</f>
        <v>0</v>
      </c>
      <c r="BB180" s="55"/>
      <c r="BC180" s="54">
        <f>SUM(BB180*E180*F180*H180*J180*$BC$8)</f>
        <v>0</v>
      </c>
      <c r="BD180" s="55"/>
      <c r="BE180" s="54">
        <f>SUM(BD180*E180*F180*H180*J180*$BE$8)</f>
        <v>0</v>
      </c>
      <c r="BF180" s="55"/>
      <c r="BG180" s="54">
        <f>BF180*E180*F180*H180*J180*$BG$8</f>
        <v>0</v>
      </c>
      <c r="BH180" s="55"/>
      <c r="BI180" s="54">
        <f>BH180*E180*F180*H180*J180*$BI$8</f>
        <v>0</v>
      </c>
      <c r="BJ180" s="55"/>
      <c r="BK180" s="54">
        <f>BJ180*E180*F180*H180*J180*$BK$8</f>
        <v>0</v>
      </c>
      <c r="BL180" s="55"/>
      <c r="BM180" s="54">
        <f>SUM(BL180*E180*F180*H180*J180*$BM$8)</f>
        <v>0</v>
      </c>
      <c r="BN180" s="55">
        <v>2</v>
      </c>
      <c r="BO180" s="54">
        <f>SUM(BN180*E180*F180*H180*J180*$BO$8)</f>
        <v>97668.479999999996</v>
      </c>
      <c r="BP180" s="55"/>
      <c r="BQ180" s="54">
        <f>SUM(BP180*E180*F180*H180*J180*$BQ$8)</f>
        <v>0</v>
      </c>
      <c r="BR180" s="55"/>
      <c r="BS180" s="54">
        <f>SUM(BR180*E180*F180*H180*J180*$BS$8)</f>
        <v>0</v>
      </c>
      <c r="BT180" s="55"/>
      <c r="BU180" s="54">
        <f>SUM(BT180*E180*F180*H180*J180*$BU$8)</f>
        <v>0</v>
      </c>
      <c r="BV180" s="55"/>
      <c r="BW180" s="54">
        <f>BV180*E180*F180*H180*J180*$BW$8</f>
        <v>0</v>
      </c>
      <c r="BX180" s="55"/>
      <c r="BY180" s="54">
        <f>SUM(BX180*E180*F180*H180*J180*$BY$8)</f>
        <v>0</v>
      </c>
      <c r="BZ180" s="55"/>
      <c r="CA180" s="54">
        <f>SUM(BZ180*E180*F180*H180*J180*$CA$8)</f>
        <v>0</v>
      </c>
      <c r="CB180" s="55"/>
      <c r="CC180" s="54">
        <f>SUM(CB180*E180*F180*H180*J180*$CC$8)</f>
        <v>0</v>
      </c>
      <c r="CD180" s="55"/>
      <c r="CE180" s="54">
        <f>SUM(CD180*E180*F180*H180*J180*$CE$8)</f>
        <v>0</v>
      </c>
      <c r="CF180" s="55"/>
      <c r="CG180" s="54">
        <f>CF180*E180*F180*H180*J180*$CG$8</f>
        <v>0</v>
      </c>
      <c r="CH180" s="126"/>
      <c r="CI180" s="54">
        <f>SUM(CH180*E180*F180*H180*J180*$CI$8)</f>
        <v>0</v>
      </c>
      <c r="CJ180" s="55"/>
      <c r="CK180" s="54">
        <f>SUM(CJ180*E180*F180*H180*K180*$CK$8)</f>
        <v>0</v>
      </c>
      <c r="CL180" s="55"/>
      <c r="CM180" s="54">
        <f>SUM(CL180*E180*F180*H180*K180*$CM$8)</f>
        <v>0</v>
      </c>
      <c r="CN180" s="55"/>
      <c r="CO180" s="54">
        <f>SUM(CN180*E180*F180*H180*K180*$CO$8)</f>
        <v>0</v>
      </c>
      <c r="CP180" s="55"/>
      <c r="CQ180" s="54">
        <f>SUM(CP180*E180*F180*H180*K180*$CQ$8)</f>
        <v>0</v>
      </c>
      <c r="CR180" s="55"/>
      <c r="CS180" s="54">
        <f>SUM(CR180*E180*F180*H180*K180*$CS$8)</f>
        <v>0</v>
      </c>
      <c r="CT180" s="55"/>
      <c r="CU180" s="54">
        <f>SUM(CT180*E180*F180*H180*K180*$CU$8)</f>
        <v>0</v>
      </c>
      <c r="CV180" s="55"/>
      <c r="CW180" s="54">
        <f>SUM(CV180*E180*F180*H180*K180*$CW$8)</f>
        <v>0</v>
      </c>
      <c r="CX180" s="55"/>
      <c r="CY180" s="54">
        <f>SUM(CX180*E180*F180*H180*K180*$CY$8)</f>
        <v>0</v>
      </c>
      <c r="CZ180" s="55"/>
      <c r="DA180" s="54">
        <f>SUM(CZ180*E180*F180*H180*K180*$DA$8)</f>
        <v>0</v>
      </c>
      <c r="DB180" s="55"/>
      <c r="DC180" s="54">
        <f>SUM(DB180*E180*F180*H180*K180*$DC$8)</f>
        <v>0</v>
      </c>
      <c r="DD180" s="55"/>
      <c r="DE180" s="54">
        <f>SUM(DD180*E180*F180*H180*K180*$DE$8)</f>
        <v>0</v>
      </c>
      <c r="DF180" s="55"/>
      <c r="DG180" s="54">
        <f>SUM(DF180*E180*F180*H180*K180*$DG$8)</f>
        <v>0</v>
      </c>
      <c r="DH180" s="55"/>
      <c r="DI180" s="54">
        <f>SUM(DH180*E180*F180*H180*K180*$DI$8)</f>
        <v>0</v>
      </c>
      <c r="DJ180" s="55"/>
      <c r="DK180" s="54">
        <f>SUM(DJ180*E180*F180*H180*K180*$DK$8)</f>
        <v>0</v>
      </c>
      <c r="DL180" s="53"/>
      <c r="DM180" s="54">
        <f>SUM(DL180*E180*F180*H180*K180*$DM$8)</f>
        <v>0</v>
      </c>
      <c r="DN180" s="55"/>
      <c r="DO180" s="54">
        <f>DN180*E180*F180*H180*K180*$DO$8</f>
        <v>0</v>
      </c>
      <c r="DP180" s="55"/>
      <c r="DQ180" s="54">
        <f>SUM(DP180*E180*F180*H180*K180*$DQ$8)</f>
        <v>0</v>
      </c>
      <c r="DR180" s="55"/>
      <c r="DS180" s="54">
        <f>SUM(DR180*E180*F180*H180*K180*$DS$8)</f>
        <v>0</v>
      </c>
      <c r="DT180" s="55"/>
      <c r="DU180" s="54">
        <f>SUM(DT180*E180*F180*H180*L180*$DU$8)</f>
        <v>0</v>
      </c>
      <c r="DV180" s="79"/>
      <c r="DW180" s="54">
        <f>SUM(DV180*E180*F180*H180*M180*$DW$8)</f>
        <v>0</v>
      </c>
      <c r="DX180" s="129"/>
      <c r="DY180" s="54">
        <f>SUM(DX180*E180*F180*H180*J180*$DY$8)</f>
        <v>0</v>
      </c>
      <c r="DZ180" s="53"/>
      <c r="EA180" s="59">
        <f>SUM(DZ180*E180*F180*H180*J180*$EA$8)</f>
        <v>0</v>
      </c>
      <c r="EB180" s="55"/>
      <c r="EC180" s="54">
        <f>SUM(EB180*E180*F180*H180*J180*$EC$8)</f>
        <v>0</v>
      </c>
      <c r="ED180" s="53"/>
      <c r="EE180" s="54">
        <f>SUM(ED180*E180*F180*H180*J180*$EE$8)</f>
        <v>0</v>
      </c>
      <c r="EF180" s="53"/>
      <c r="EG180" s="54">
        <f>EF180*E180*F180*H180*J180*$EG$8</f>
        <v>0</v>
      </c>
      <c r="EH180" s="53"/>
      <c r="EI180" s="54">
        <f>EH180*E180*F180*H180*J180*$EI$8</f>
        <v>0</v>
      </c>
      <c r="EJ180" s="53"/>
      <c r="EK180" s="54"/>
      <c r="EL180" s="60">
        <f t="shared" si="533"/>
        <v>2</v>
      </c>
      <c r="EM180" s="60">
        <f t="shared" si="533"/>
        <v>97668.479999999996</v>
      </c>
      <c r="EN180" s="1">
        <f>EL180*H180</f>
        <v>2</v>
      </c>
      <c r="EQ180" s="5"/>
      <c r="ER180" s="5"/>
      <c r="ES180" s="5"/>
      <c r="ET180" s="5"/>
      <c r="EU180" s="5"/>
      <c r="EV180" s="5"/>
      <c r="EW180" s="5"/>
      <c r="EX180" s="5"/>
      <c r="EY180" s="5"/>
      <c r="EZ180" s="5"/>
      <c r="FA180" s="5"/>
      <c r="FB180" s="5"/>
      <c r="FC180" s="5"/>
      <c r="FD180" s="5"/>
      <c r="FE180" s="5"/>
      <c r="FF180" s="5"/>
      <c r="FG180" s="5"/>
      <c r="FH180" s="5"/>
      <c r="FI180" s="5"/>
      <c r="FJ180" s="5"/>
      <c r="FK180" s="5"/>
      <c r="FL180" s="5"/>
      <c r="FM180" s="5"/>
      <c r="FN180" s="5"/>
      <c r="FO180" s="5"/>
      <c r="FP180" s="5"/>
      <c r="FQ180" s="5"/>
      <c r="FR180" s="5"/>
      <c r="FS180" s="5"/>
      <c r="FT180" s="5"/>
      <c r="FU180" s="5"/>
      <c r="FV180" s="5"/>
      <c r="FW180" s="5"/>
      <c r="FX180" s="5"/>
      <c r="FY180" s="5"/>
      <c r="FZ180" s="5"/>
      <c r="GA180" s="5"/>
      <c r="GB180" s="5"/>
      <c r="GC180" s="5"/>
      <c r="GD180" s="5"/>
      <c r="GE180" s="5"/>
      <c r="GF180" s="5"/>
      <c r="GG180" s="5"/>
      <c r="GH180" s="5"/>
      <c r="GI180" s="5"/>
      <c r="GJ180" s="5"/>
      <c r="GK180" s="5"/>
      <c r="GL180" s="5"/>
      <c r="GM180" s="5"/>
      <c r="GN180" s="5"/>
      <c r="GO180" s="5"/>
      <c r="GP180" s="5"/>
      <c r="GQ180" s="5"/>
      <c r="GR180" s="5"/>
      <c r="GS180" s="5"/>
      <c r="GT180" s="5"/>
      <c r="GU180" s="5"/>
      <c r="GV180" s="5"/>
      <c r="GW180" s="5"/>
      <c r="GX180" s="5"/>
      <c r="GY180" s="5"/>
      <c r="GZ180" s="5"/>
      <c r="HA180" s="5"/>
      <c r="HB180" s="5"/>
      <c r="HC180" s="5"/>
      <c r="HD180" s="5"/>
      <c r="HE180" s="5"/>
      <c r="HF180" s="5"/>
      <c r="HG180" s="5"/>
      <c r="HH180" s="5"/>
      <c r="HI180" s="5"/>
      <c r="HJ180" s="5"/>
      <c r="HK180" s="5"/>
      <c r="HL180" s="5"/>
      <c r="HM180" s="5"/>
      <c r="HN180" s="5"/>
      <c r="HO180" s="5"/>
      <c r="HP180" s="5"/>
      <c r="HQ180" s="5"/>
      <c r="HR180" s="5"/>
      <c r="HS180" s="5"/>
      <c r="HT180" s="5"/>
      <c r="HU180" s="5"/>
      <c r="HV180" s="5"/>
      <c r="HW180" s="5"/>
      <c r="HX180" s="5"/>
      <c r="HY180" s="5"/>
      <c r="HZ180" s="5"/>
      <c r="IA180" s="5"/>
      <c r="IB180" s="5"/>
      <c r="IC180" s="5"/>
      <c r="ID180" s="5"/>
      <c r="IE180" s="5"/>
      <c r="IF180" s="5"/>
      <c r="IG180" s="5"/>
      <c r="IH180" s="5"/>
      <c r="II180" s="5"/>
      <c r="IJ180" s="5"/>
      <c r="IK180" s="5"/>
      <c r="IL180" s="5"/>
      <c r="IM180" s="5"/>
      <c r="IN180" s="5"/>
      <c r="IO180" s="5"/>
      <c r="IP180" s="5"/>
      <c r="IQ180" s="5"/>
      <c r="IR180" s="5"/>
      <c r="IS180" s="5"/>
      <c r="IT180" s="5"/>
      <c r="IU180" s="5"/>
      <c r="IV180" s="5"/>
      <c r="IW180" s="5"/>
      <c r="IX180" s="5"/>
      <c r="IY180" s="5"/>
      <c r="IZ180" s="5"/>
      <c r="JA180" s="5"/>
      <c r="JB180" s="5"/>
      <c r="JC180" s="5"/>
      <c r="JD180" s="5"/>
      <c r="JE180" s="5"/>
    </row>
    <row r="181" spans="1:266" s="1" customFormat="1" ht="45" x14ac:dyDescent="0.25">
      <c r="A181" s="44"/>
      <c r="B181" s="44">
        <v>132</v>
      </c>
      <c r="C181" s="46" t="s">
        <v>466</v>
      </c>
      <c r="D181" s="67" t="s">
        <v>467</v>
      </c>
      <c r="E181" s="48">
        <v>13520</v>
      </c>
      <c r="F181" s="82">
        <v>12.27</v>
      </c>
      <c r="G181" s="82"/>
      <c r="H181" s="50">
        <v>1</v>
      </c>
      <c r="I181" s="51"/>
      <c r="J181" s="48">
        <v>1.4</v>
      </c>
      <c r="K181" s="48">
        <v>1.68</v>
      </c>
      <c r="L181" s="48">
        <v>2.23</v>
      </c>
      <c r="M181" s="52">
        <v>2.57</v>
      </c>
      <c r="N181" s="55"/>
      <c r="O181" s="54">
        <f>N181*E181*F181*H181*J181*$O$8</f>
        <v>0</v>
      </c>
      <c r="P181" s="55"/>
      <c r="Q181" s="54">
        <f>P181*E181*F181*H181*J181*$Q$8</f>
        <v>0</v>
      </c>
      <c r="R181" s="55"/>
      <c r="S181" s="54">
        <f>R181*E181*F181*H181*J181*$S$8</f>
        <v>0</v>
      </c>
      <c r="T181" s="55"/>
      <c r="U181" s="54">
        <f>SUM(T181*E181*F181*H181*J181*$U$8)</f>
        <v>0</v>
      </c>
      <c r="V181" s="55"/>
      <c r="W181" s="53">
        <f>SUM(V181*E181*F181*H181*J181*$W$8)</f>
        <v>0</v>
      </c>
      <c r="X181" s="55"/>
      <c r="Y181" s="54">
        <f>SUM(X181*E181*F181*H181*J181*$Y$8)</f>
        <v>0</v>
      </c>
      <c r="Z181" s="55"/>
      <c r="AA181" s="54">
        <f>SUM(Z181*E181*F181*H181*J181*$AA$8)</f>
        <v>0</v>
      </c>
      <c r="AB181" s="55"/>
      <c r="AC181" s="54">
        <f>SUM(AB181*E181*F181*H181*J181*$AC$8)</f>
        <v>0</v>
      </c>
      <c r="AD181" s="55"/>
      <c r="AE181" s="54">
        <f>SUM(AD181*E181*F181*H181*K181*$AE$8)</f>
        <v>0</v>
      </c>
      <c r="AF181" s="55"/>
      <c r="AG181" s="54">
        <f>SUM(AF181*E181*F181*H181*K181*$AG$8)</f>
        <v>0</v>
      </c>
      <c r="AH181" s="53"/>
      <c r="AI181" s="54">
        <f>SUM(AH181*E181*F181*H181*J181*$AI$8)</f>
        <v>0</v>
      </c>
      <c r="AJ181" s="55"/>
      <c r="AK181" s="53">
        <f>SUM(AJ181*E181*F181*H181*J181*$AK$8)</f>
        <v>0</v>
      </c>
      <c r="AL181" s="55"/>
      <c r="AM181" s="54">
        <f>SUM(AL181*E181*F181*H181*J181*$AM$8)</f>
        <v>0</v>
      </c>
      <c r="AN181" s="129"/>
      <c r="AO181" s="54">
        <f>SUM(AN181*E181*F181*H181*J181*$AO$8)</f>
        <v>0</v>
      </c>
      <c r="AP181" s="55"/>
      <c r="AQ181" s="54">
        <f>SUM(E181*F181*H181*J181*AP181*$AQ$8)</f>
        <v>0</v>
      </c>
      <c r="AR181" s="55"/>
      <c r="AS181" s="54">
        <f>SUM(AR181*E181*F181*H181*J181*$AS$8)</f>
        <v>0</v>
      </c>
      <c r="AT181" s="55"/>
      <c r="AU181" s="54">
        <f>SUM(AT181*E181*F181*H181*J181*$AU$8)</f>
        <v>0</v>
      </c>
      <c r="AV181" s="55"/>
      <c r="AW181" s="54">
        <f>SUM(AV181*E181*F181*H181*J181*$AW$8)</f>
        <v>0</v>
      </c>
      <c r="AX181" s="55"/>
      <c r="AY181" s="54">
        <f>SUM(AX181*E181*F181*H181*J181*$AY$8)</f>
        <v>0</v>
      </c>
      <c r="AZ181" s="55"/>
      <c r="BA181" s="54">
        <f>SUM(AZ181*E181*F181*H181*J181*$BA$8)</f>
        <v>0</v>
      </c>
      <c r="BB181" s="55"/>
      <c r="BC181" s="54">
        <f>SUM(BB181*E181*F181*H181*J181*$BC$8)</f>
        <v>0</v>
      </c>
      <c r="BD181" s="55"/>
      <c r="BE181" s="54">
        <f>SUM(BD181*E181*F181*H181*J181*$BE$8)</f>
        <v>0</v>
      </c>
      <c r="BF181" s="55"/>
      <c r="BG181" s="54">
        <f>BF181*E181*F181*H181*J181*$BG$8</f>
        <v>0</v>
      </c>
      <c r="BH181" s="55"/>
      <c r="BI181" s="54">
        <f>BH181*E181*F181*H181*J181*$BI$8</f>
        <v>0</v>
      </c>
      <c r="BJ181" s="55"/>
      <c r="BK181" s="54">
        <f>BJ181*E181*F181*H181*J181*$BK$8</f>
        <v>0</v>
      </c>
      <c r="BL181" s="55"/>
      <c r="BM181" s="54">
        <f>SUM(BL181*E181*F181*H181*J181*$BM$8)</f>
        <v>0</v>
      </c>
      <c r="BN181" s="55"/>
      <c r="BO181" s="54">
        <f>SUM(BN181*E181*F181*H181*J181*$BO$8)</f>
        <v>0</v>
      </c>
      <c r="BP181" s="55"/>
      <c r="BQ181" s="54">
        <f>SUM(BP181*E181*F181*H181*J181*$BQ$8)</f>
        <v>0</v>
      </c>
      <c r="BR181" s="55"/>
      <c r="BS181" s="54">
        <f>SUM(BR181*E181*F181*H181*J181*$BS$8)</f>
        <v>0</v>
      </c>
      <c r="BT181" s="55"/>
      <c r="BU181" s="54">
        <f>SUM(BT181*E181*F181*H181*J181*$BU$8)</f>
        <v>0</v>
      </c>
      <c r="BV181" s="55"/>
      <c r="BW181" s="54">
        <f>BV181*E181*F181*H181*J181*$BW$8</f>
        <v>0</v>
      </c>
      <c r="BX181" s="55"/>
      <c r="BY181" s="54">
        <f>SUM(BX181*E181*F181*H181*J181*$BY$8)</f>
        <v>0</v>
      </c>
      <c r="BZ181" s="55"/>
      <c r="CA181" s="54">
        <f>SUM(BZ181*E181*F181*H181*J181*$CA$8)</f>
        <v>0</v>
      </c>
      <c r="CB181" s="55"/>
      <c r="CC181" s="54">
        <f>SUM(CB181*E181*F181*H181*J181*$CC$8)</f>
        <v>0</v>
      </c>
      <c r="CD181" s="55"/>
      <c r="CE181" s="54">
        <f>SUM(CD181*E181*F181*H181*J181*$CE$8)</f>
        <v>0</v>
      </c>
      <c r="CF181" s="55"/>
      <c r="CG181" s="54">
        <f>CF181*E181*F181*H181*J181*$CG$8</f>
        <v>0</v>
      </c>
      <c r="CH181" s="126"/>
      <c r="CI181" s="54">
        <f>SUM(CH181*E181*F181*H181*J181*$CI$8)</f>
        <v>0</v>
      </c>
      <c r="CJ181" s="55"/>
      <c r="CK181" s="54">
        <f>SUM(CJ181*E181*F181*H181*K181*$CK$8)</f>
        <v>0</v>
      </c>
      <c r="CL181" s="55"/>
      <c r="CM181" s="54">
        <f>SUM(CL181*E181*F181*H181*K181*$CM$8)</f>
        <v>0</v>
      </c>
      <c r="CN181" s="55"/>
      <c r="CO181" s="54">
        <f>SUM(CN181*E181*F181*H181*K181*$CO$8)</f>
        <v>0</v>
      </c>
      <c r="CP181" s="55"/>
      <c r="CQ181" s="54">
        <f>SUM(CP181*E181*F181*H181*K181*$CQ$8)</f>
        <v>0</v>
      </c>
      <c r="CR181" s="55"/>
      <c r="CS181" s="54">
        <f>SUM(CR181*E181*F181*H181*K181*$CS$8)</f>
        <v>0</v>
      </c>
      <c r="CT181" s="55"/>
      <c r="CU181" s="54">
        <f>SUM(CT181*E181*F181*H181*K181*$CU$8)</f>
        <v>0</v>
      </c>
      <c r="CV181" s="55"/>
      <c r="CW181" s="54">
        <f>SUM(CV181*E181*F181*H181*K181*$CW$8)</f>
        <v>0</v>
      </c>
      <c r="CX181" s="55"/>
      <c r="CY181" s="54">
        <f>SUM(CX181*E181*F181*H181*K181*$CY$8)</f>
        <v>0</v>
      </c>
      <c r="CZ181" s="55"/>
      <c r="DA181" s="54">
        <f>SUM(CZ181*E181*F181*H181*K181*$DA$8)</f>
        <v>0</v>
      </c>
      <c r="DB181" s="55"/>
      <c r="DC181" s="54">
        <f>SUM(DB181*E181*F181*H181*K181*$DC$8)</f>
        <v>0</v>
      </c>
      <c r="DD181" s="55"/>
      <c r="DE181" s="54">
        <f>SUM(DD181*E181*F181*H181*K181*$DE$8)</f>
        <v>0</v>
      </c>
      <c r="DF181" s="55"/>
      <c r="DG181" s="54">
        <f>SUM(DF181*E181*F181*H181*K181*$DG$8)</f>
        <v>0</v>
      </c>
      <c r="DH181" s="55"/>
      <c r="DI181" s="54">
        <f>SUM(DH181*E181*F181*H181*K181*$DI$8)</f>
        <v>0</v>
      </c>
      <c r="DJ181" s="55"/>
      <c r="DK181" s="54">
        <f>SUM(DJ181*E181*F181*H181*K181*$DK$8)</f>
        <v>0</v>
      </c>
      <c r="DL181" s="55"/>
      <c r="DM181" s="54">
        <f>SUM(DL181*E181*F181*H181*K181*$DM$8)</f>
        <v>0</v>
      </c>
      <c r="DN181" s="55"/>
      <c r="DO181" s="54">
        <f>DN181*E181*F181*H181*K181*$DO$8</f>
        <v>0</v>
      </c>
      <c r="DP181" s="55"/>
      <c r="DQ181" s="54">
        <f>SUM(DP181*E181*F181*H181*K181*$DQ$8)</f>
        <v>0</v>
      </c>
      <c r="DR181" s="55"/>
      <c r="DS181" s="54">
        <f>SUM(DR181*E181*F181*H181*K181*$DS$8)</f>
        <v>0</v>
      </c>
      <c r="DT181" s="55"/>
      <c r="DU181" s="54">
        <f>SUM(DT181*E181*F181*H181*L181*$DU$8)</f>
        <v>0</v>
      </c>
      <c r="DV181" s="79"/>
      <c r="DW181" s="54">
        <f>SUM(DV181*E181*F181*H181*M181*$DW$8)</f>
        <v>0</v>
      </c>
      <c r="DX181" s="129"/>
      <c r="DY181" s="54">
        <f>SUM(DX181*E181*F181*H181*J181*$DY$8)</f>
        <v>0</v>
      </c>
      <c r="DZ181" s="53"/>
      <c r="EA181" s="59">
        <f>SUM(DZ181*E181*F181*H181*J181*$EA$8)</f>
        <v>0</v>
      </c>
      <c r="EB181" s="55"/>
      <c r="EC181" s="54">
        <f>SUM(EB181*E181*F181*H181*J181*$EC$8)</f>
        <v>0</v>
      </c>
      <c r="ED181" s="55"/>
      <c r="EE181" s="54">
        <f>SUM(ED181*E181*F181*H181*J181*$EE$8)</f>
        <v>0</v>
      </c>
      <c r="EF181" s="53"/>
      <c r="EG181" s="54">
        <f>EF181*E181*F181*H181*J181*$EG$8</f>
        <v>0</v>
      </c>
      <c r="EH181" s="53"/>
      <c r="EI181" s="54">
        <f>EH181*E181*F181*H181*J181*$EI$8</f>
        <v>0</v>
      </c>
      <c r="EJ181" s="53"/>
      <c r="EK181" s="54"/>
      <c r="EL181" s="60">
        <f t="shared" si="533"/>
        <v>0</v>
      </c>
      <c r="EM181" s="60">
        <f t="shared" si="533"/>
        <v>0</v>
      </c>
      <c r="EN181" s="1">
        <f>EL181*H181</f>
        <v>0</v>
      </c>
      <c r="EQ181" s="5"/>
      <c r="ER181" s="5"/>
      <c r="ES181" s="5"/>
      <c r="ET181" s="5"/>
      <c r="EU181" s="5"/>
      <c r="EV181" s="5"/>
      <c r="EW181" s="5"/>
      <c r="EX181" s="5"/>
      <c r="EY181" s="5"/>
      <c r="EZ181" s="5"/>
      <c r="FA181" s="5"/>
      <c r="FB181" s="5"/>
      <c r="FC181" s="5"/>
      <c r="FD181" s="5"/>
      <c r="FE181" s="5"/>
      <c r="FF181" s="5"/>
      <c r="FG181" s="5"/>
      <c r="FH181" s="5"/>
      <c r="FI181" s="5"/>
      <c r="FJ181" s="5"/>
      <c r="FK181" s="5"/>
      <c r="FL181" s="5"/>
      <c r="FM181" s="5"/>
      <c r="FN181" s="5"/>
      <c r="FO181" s="5"/>
      <c r="FP181" s="5"/>
      <c r="FQ181" s="5"/>
      <c r="FR181" s="5"/>
      <c r="FS181" s="5"/>
      <c r="FT181" s="5"/>
      <c r="FU181" s="5"/>
      <c r="FV181" s="5"/>
      <c r="FW181" s="5"/>
      <c r="FX181" s="5"/>
      <c r="FY181" s="5"/>
      <c r="FZ181" s="5"/>
      <c r="GA181" s="5"/>
      <c r="GB181" s="5"/>
      <c r="GC181" s="5"/>
      <c r="GD181" s="5"/>
      <c r="GE181" s="5"/>
      <c r="GF181" s="5"/>
      <c r="GG181" s="5"/>
      <c r="GH181" s="5"/>
      <c r="GI181" s="5"/>
      <c r="GJ181" s="5"/>
      <c r="GK181" s="5"/>
      <c r="GL181" s="5"/>
      <c r="GM181" s="5"/>
      <c r="GN181" s="5"/>
      <c r="GO181" s="5"/>
      <c r="GP181" s="5"/>
      <c r="GQ181" s="5"/>
      <c r="GR181" s="5"/>
      <c r="GS181" s="5"/>
      <c r="GT181" s="5"/>
      <c r="GU181" s="5"/>
      <c r="GV181" s="5"/>
      <c r="GW181" s="5"/>
      <c r="GX181" s="5"/>
      <c r="GY181" s="5"/>
      <c r="GZ181" s="5"/>
      <c r="HA181" s="5"/>
      <c r="HB181" s="5"/>
      <c r="HC181" s="5"/>
      <c r="HD181" s="5"/>
      <c r="HE181" s="5"/>
      <c r="HF181" s="5"/>
      <c r="HG181" s="5"/>
      <c r="HH181" s="5"/>
      <c r="HI181" s="5"/>
      <c r="HJ181" s="5"/>
      <c r="HK181" s="5"/>
      <c r="HL181" s="5"/>
      <c r="HM181" s="5"/>
      <c r="HN181" s="5"/>
      <c r="HO181" s="5"/>
      <c r="HP181" s="5"/>
      <c r="HQ181" s="5"/>
      <c r="HR181" s="5"/>
      <c r="HS181" s="5"/>
      <c r="HT181" s="5"/>
      <c r="HU181" s="5"/>
      <c r="HV181" s="5"/>
      <c r="HW181" s="5"/>
      <c r="HX181" s="5"/>
      <c r="HY181" s="5"/>
      <c r="HZ181" s="5"/>
      <c r="IA181" s="5"/>
      <c r="IB181" s="5"/>
      <c r="IC181" s="5"/>
      <c r="ID181" s="5"/>
      <c r="IE181" s="5"/>
      <c r="IF181" s="5"/>
      <c r="IG181" s="5"/>
      <c r="IH181" s="5"/>
      <c r="II181" s="5"/>
      <c r="IJ181" s="5"/>
      <c r="IK181" s="5"/>
      <c r="IL181" s="5"/>
      <c r="IM181" s="5"/>
      <c r="IN181" s="5"/>
      <c r="IO181" s="5"/>
      <c r="IP181" s="5"/>
      <c r="IQ181" s="5"/>
      <c r="IR181" s="5"/>
      <c r="IS181" s="5"/>
      <c r="IT181" s="5"/>
      <c r="IU181" s="5"/>
      <c r="IV181" s="5"/>
      <c r="IW181" s="5"/>
      <c r="IX181" s="5"/>
      <c r="IY181" s="5"/>
      <c r="IZ181" s="5"/>
      <c r="JA181" s="5"/>
      <c r="JB181" s="5"/>
      <c r="JC181" s="5"/>
      <c r="JD181" s="5"/>
      <c r="JE181" s="5"/>
    </row>
    <row r="182" spans="1:266" s="80" customFormat="1" x14ac:dyDescent="0.25">
      <c r="A182" s="91">
        <v>36</v>
      </c>
      <c r="B182" s="92"/>
      <c r="C182" s="72"/>
      <c r="D182" s="34" t="s">
        <v>468</v>
      </c>
      <c r="E182" s="48">
        <v>13520</v>
      </c>
      <c r="F182" s="93"/>
      <c r="G182" s="93"/>
      <c r="H182" s="36">
        <v>1</v>
      </c>
      <c r="I182" s="75"/>
      <c r="J182" s="93"/>
      <c r="K182" s="93"/>
      <c r="L182" s="93"/>
      <c r="M182" s="108">
        <v>2.57</v>
      </c>
      <c r="N182" s="95">
        <f>SUM(N183:N188)</f>
        <v>20</v>
      </c>
      <c r="O182" s="95">
        <f t="shared" ref="O182:BZ182" si="534">SUM(O183:O188)</f>
        <v>1340291.68</v>
      </c>
      <c r="P182" s="95">
        <f t="shared" si="534"/>
        <v>0</v>
      </c>
      <c r="Q182" s="95">
        <f t="shared" si="534"/>
        <v>0</v>
      </c>
      <c r="R182" s="95">
        <f t="shared" si="534"/>
        <v>14</v>
      </c>
      <c r="S182" s="95">
        <f t="shared" si="534"/>
        <v>105996.79999999999</v>
      </c>
      <c r="T182" s="95">
        <f t="shared" si="534"/>
        <v>0</v>
      </c>
      <c r="U182" s="95">
        <f t="shared" si="534"/>
        <v>0</v>
      </c>
      <c r="V182" s="95">
        <f t="shared" si="534"/>
        <v>36</v>
      </c>
      <c r="W182" s="95">
        <f t="shared" si="534"/>
        <v>5641376.8319999995</v>
      </c>
      <c r="X182" s="95">
        <f t="shared" si="534"/>
        <v>0</v>
      </c>
      <c r="Y182" s="95">
        <f t="shared" si="534"/>
        <v>0</v>
      </c>
      <c r="Z182" s="95">
        <f t="shared" si="534"/>
        <v>0</v>
      </c>
      <c r="AA182" s="95">
        <f t="shared" si="534"/>
        <v>0</v>
      </c>
      <c r="AB182" s="95">
        <f t="shared" si="534"/>
        <v>17</v>
      </c>
      <c r="AC182" s="95">
        <f t="shared" si="534"/>
        <v>128710.39999999999</v>
      </c>
      <c r="AD182" s="95">
        <f t="shared" si="534"/>
        <v>3</v>
      </c>
      <c r="AE182" s="95">
        <f t="shared" si="534"/>
        <v>27256.32</v>
      </c>
      <c r="AF182" s="95">
        <f t="shared" si="534"/>
        <v>0</v>
      </c>
      <c r="AG182" s="95">
        <f t="shared" si="534"/>
        <v>0</v>
      </c>
      <c r="AH182" s="43">
        <f t="shared" si="534"/>
        <v>0</v>
      </c>
      <c r="AI182" s="95">
        <f t="shared" si="534"/>
        <v>0</v>
      </c>
      <c r="AJ182" s="95">
        <f t="shared" si="534"/>
        <v>0</v>
      </c>
      <c r="AK182" s="95">
        <f t="shared" si="534"/>
        <v>0</v>
      </c>
      <c r="AL182" s="95">
        <f t="shared" si="534"/>
        <v>0</v>
      </c>
      <c r="AM182" s="95">
        <f t="shared" si="534"/>
        <v>0</v>
      </c>
      <c r="AN182" s="95">
        <f t="shared" si="534"/>
        <v>175</v>
      </c>
      <c r="AO182" s="95">
        <f t="shared" si="534"/>
        <v>26667185.999999996</v>
      </c>
      <c r="AP182" s="95">
        <f t="shared" si="534"/>
        <v>0</v>
      </c>
      <c r="AQ182" s="95">
        <f t="shared" si="534"/>
        <v>0</v>
      </c>
      <c r="AR182" s="95">
        <f t="shared" si="534"/>
        <v>0</v>
      </c>
      <c r="AS182" s="95">
        <f t="shared" si="534"/>
        <v>0</v>
      </c>
      <c r="AT182" s="95">
        <f t="shared" si="534"/>
        <v>0</v>
      </c>
      <c r="AU182" s="95">
        <f t="shared" si="534"/>
        <v>0</v>
      </c>
      <c r="AV182" s="95">
        <f t="shared" si="534"/>
        <v>0</v>
      </c>
      <c r="AW182" s="95">
        <f t="shared" si="534"/>
        <v>0</v>
      </c>
      <c r="AX182" s="95">
        <f t="shared" si="534"/>
        <v>0</v>
      </c>
      <c r="AY182" s="95">
        <f t="shared" si="534"/>
        <v>0</v>
      </c>
      <c r="AZ182" s="95">
        <f t="shared" si="534"/>
        <v>0</v>
      </c>
      <c r="BA182" s="95">
        <f t="shared" si="534"/>
        <v>0</v>
      </c>
      <c r="BB182" s="95">
        <f t="shared" si="534"/>
        <v>0</v>
      </c>
      <c r="BC182" s="95">
        <f t="shared" si="534"/>
        <v>0</v>
      </c>
      <c r="BD182" s="95">
        <f t="shared" si="534"/>
        <v>2</v>
      </c>
      <c r="BE182" s="95">
        <f t="shared" si="534"/>
        <v>15142.4</v>
      </c>
      <c r="BF182" s="95">
        <f t="shared" si="534"/>
        <v>7</v>
      </c>
      <c r="BG182" s="95">
        <f t="shared" si="534"/>
        <v>885205.77599999995</v>
      </c>
      <c r="BH182" s="95">
        <f t="shared" si="534"/>
        <v>0</v>
      </c>
      <c r="BI182" s="95">
        <f t="shared" si="534"/>
        <v>0</v>
      </c>
      <c r="BJ182" s="95">
        <f t="shared" si="534"/>
        <v>0</v>
      </c>
      <c r="BK182" s="95">
        <f t="shared" si="534"/>
        <v>0</v>
      </c>
      <c r="BL182" s="95">
        <f t="shared" si="534"/>
        <v>0</v>
      </c>
      <c r="BM182" s="95">
        <f t="shared" si="534"/>
        <v>0</v>
      </c>
      <c r="BN182" s="95">
        <f t="shared" si="534"/>
        <v>41</v>
      </c>
      <c r="BO182" s="95">
        <f t="shared" si="534"/>
        <v>409980.48</v>
      </c>
      <c r="BP182" s="95">
        <f t="shared" si="534"/>
        <v>0</v>
      </c>
      <c r="BQ182" s="95">
        <f t="shared" si="534"/>
        <v>0</v>
      </c>
      <c r="BR182" s="95">
        <f t="shared" si="534"/>
        <v>0</v>
      </c>
      <c r="BS182" s="95">
        <f t="shared" si="534"/>
        <v>0</v>
      </c>
      <c r="BT182" s="95">
        <f t="shared" si="534"/>
        <v>0</v>
      </c>
      <c r="BU182" s="95">
        <f t="shared" si="534"/>
        <v>0</v>
      </c>
      <c r="BV182" s="95">
        <f t="shared" si="534"/>
        <v>10</v>
      </c>
      <c r="BW182" s="95">
        <f t="shared" si="534"/>
        <v>105996.79999999999</v>
      </c>
      <c r="BX182" s="95">
        <f t="shared" si="534"/>
        <v>0</v>
      </c>
      <c r="BY182" s="95">
        <f t="shared" si="534"/>
        <v>0</v>
      </c>
      <c r="BZ182" s="95">
        <f t="shared" si="534"/>
        <v>0</v>
      </c>
      <c r="CA182" s="95">
        <f t="shared" ref="CA182:EM182" si="535">SUM(CA183:CA188)</f>
        <v>0</v>
      </c>
      <c r="CB182" s="95">
        <f t="shared" si="535"/>
        <v>0</v>
      </c>
      <c r="CC182" s="95">
        <f t="shared" si="535"/>
        <v>0</v>
      </c>
      <c r="CD182" s="95">
        <f t="shared" si="535"/>
        <v>0</v>
      </c>
      <c r="CE182" s="95">
        <f t="shared" si="535"/>
        <v>0</v>
      </c>
      <c r="CF182" s="95">
        <f t="shared" si="535"/>
        <v>0</v>
      </c>
      <c r="CG182" s="95">
        <f t="shared" si="535"/>
        <v>0</v>
      </c>
      <c r="CH182" s="95">
        <f t="shared" si="535"/>
        <v>2</v>
      </c>
      <c r="CI182" s="95">
        <f t="shared" si="535"/>
        <v>252915.93599999996</v>
      </c>
      <c r="CJ182" s="95">
        <f t="shared" si="535"/>
        <v>0</v>
      </c>
      <c r="CK182" s="95">
        <f t="shared" si="535"/>
        <v>0</v>
      </c>
      <c r="CL182" s="95">
        <f t="shared" si="535"/>
        <v>0</v>
      </c>
      <c r="CM182" s="95">
        <f t="shared" si="535"/>
        <v>0</v>
      </c>
      <c r="CN182" s="95">
        <f t="shared" si="535"/>
        <v>0</v>
      </c>
      <c r="CO182" s="95">
        <f t="shared" si="535"/>
        <v>0</v>
      </c>
      <c r="CP182" s="95">
        <f t="shared" si="535"/>
        <v>60</v>
      </c>
      <c r="CQ182" s="95">
        <f t="shared" si="535"/>
        <v>545126.40000000002</v>
      </c>
      <c r="CR182" s="95">
        <f t="shared" si="535"/>
        <v>0</v>
      </c>
      <c r="CS182" s="95">
        <f t="shared" si="535"/>
        <v>0</v>
      </c>
      <c r="CT182" s="95">
        <f t="shared" si="535"/>
        <v>0</v>
      </c>
      <c r="CU182" s="95">
        <f t="shared" si="535"/>
        <v>0</v>
      </c>
      <c r="CV182" s="95">
        <f t="shared" si="535"/>
        <v>0</v>
      </c>
      <c r="CW182" s="95">
        <f t="shared" si="535"/>
        <v>0</v>
      </c>
      <c r="CX182" s="95">
        <f t="shared" si="535"/>
        <v>0</v>
      </c>
      <c r="CY182" s="95">
        <f t="shared" si="535"/>
        <v>0</v>
      </c>
      <c r="CZ182" s="95">
        <f t="shared" si="535"/>
        <v>0</v>
      </c>
      <c r="DA182" s="95">
        <f t="shared" si="535"/>
        <v>0</v>
      </c>
      <c r="DB182" s="95">
        <f t="shared" si="535"/>
        <v>0</v>
      </c>
      <c r="DC182" s="95">
        <f t="shared" si="535"/>
        <v>0</v>
      </c>
      <c r="DD182" s="95">
        <f t="shared" si="535"/>
        <v>0</v>
      </c>
      <c r="DE182" s="95">
        <f t="shared" si="535"/>
        <v>0</v>
      </c>
      <c r="DF182" s="95">
        <f t="shared" si="535"/>
        <v>0</v>
      </c>
      <c r="DG182" s="95">
        <f t="shared" si="535"/>
        <v>0</v>
      </c>
      <c r="DH182" s="95">
        <f t="shared" si="535"/>
        <v>0</v>
      </c>
      <c r="DI182" s="95">
        <f t="shared" si="535"/>
        <v>0</v>
      </c>
      <c r="DJ182" s="95">
        <f t="shared" si="535"/>
        <v>5</v>
      </c>
      <c r="DK182" s="95">
        <f t="shared" si="535"/>
        <v>63598.079999999994</v>
      </c>
      <c r="DL182" s="95">
        <f t="shared" si="535"/>
        <v>0</v>
      </c>
      <c r="DM182" s="95">
        <f t="shared" si="535"/>
        <v>0</v>
      </c>
      <c r="DN182" s="95">
        <f t="shared" si="535"/>
        <v>0</v>
      </c>
      <c r="DO182" s="95">
        <f t="shared" si="535"/>
        <v>0</v>
      </c>
      <c r="DP182" s="95">
        <f t="shared" si="535"/>
        <v>0</v>
      </c>
      <c r="DQ182" s="95">
        <f t="shared" si="535"/>
        <v>0</v>
      </c>
      <c r="DR182" s="95">
        <f t="shared" si="535"/>
        <v>0</v>
      </c>
      <c r="DS182" s="95">
        <f t="shared" si="535"/>
        <v>0</v>
      </c>
      <c r="DT182" s="95">
        <f t="shared" si="535"/>
        <v>2</v>
      </c>
      <c r="DU182" s="95">
        <f t="shared" si="535"/>
        <v>24119.68</v>
      </c>
      <c r="DV182" s="95">
        <f t="shared" si="535"/>
        <v>2</v>
      </c>
      <c r="DW182" s="95">
        <f t="shared" si="535"/>
        <v>575330.89119999995</v>
      </c>
      <c r="DX182" s="95">
        <f t="shared" si="535"/>
        <v>0</v>
      </c>
      <c r="DY182" s="95">
        <f t="shared" si="535"/>
        <v>0</v>
      </c>
      <c r="DZ182" s="95">
        <f t="shared" si="535"/>
        <v>0</v>
      </c>
      <c r="EA182" s="95">
        <f t="shared" si="535"/>
        <v>0</v>
      </c>
      <c r="EB182" s="95">
        <f t="shared" si="535"/>
        <v>0</v>
      </c>
      <c r="EC182" s="95">
        <f t="shared" si="535"/>
        <v>0</v>
      </c>
      <c r="ED182" s="95">
        <f t="shared" si="535"/>
        <v>0</v>
      </c>
      <c r="EE182" s="95">
        <f t="shared" si="535"/>
        <v>0</v>
      </c>
      <c r="EF182" s="95">
        <f t="shared" si="535"/>
        <v>0</v>
      </c>
      <c r="EG182" s="95">
        <f t="shared" si="535"/>
        <v>0</v>
      </c>
      <c r="EH182" s="95">
        <f t="shared" si="535"/>
        <v>0</v>
      </c>
      <c r="EI182" s="95">
        <f t="shared" si="535"/>
        <v>0</v>
      </c>
      <c r="EJ182" s="95">
        <f t="shared" si="535"/>
        <v>0</v>
      </c>
      <c r="EK182" s="95">
        <f t="shared" si="535"/>
        <v>0</v>
      </c>
      <c r="EL182" s="95">
        <f t="shared" si="535"/>
        <v>396</v>
      </c>
      <c r="EM182" s="95">
        <f t="shared" si="535"/>
        <v>36788234.475199997</v>
      </c>
      <c r="EN182" s="42">
        <f>EM182/EL182</f>
        <v>92899.582008080804</v>
      </c>
      <c r="EQ182" s="200"/>
      <c r="ER182" s="200"/>
      <c r="ES182" s="200"/>
      <c r="ET182" s="200"/>
      <c r="EU182" s="200"/>
      <c r="EV182" s="200"/>
      <c r="EW182" s="200"/>
      <c r="EX182" s="200"/>
      <c r="EY182" s="200"/>
      <c r="EZ182" s="200"/>
      <c r="FA182" s="200"/>
      <c r="FB182" s="200"/>
      <c r="FC182" s="200"/>
      <c r="FD182" s="200"/>
      <c r="FE182" s="200"/>
      <c r="FF182" s="200"/>
      <c r="FG182" s="200"/>
      <c r="FH182" s="200"/>
      <c r="FI182" s="200"/>
      <c r="FJ182" s="200"/>
      <c r="FK182" s="200"/>
      <c r="FL182" s="200"/>
      <c r="FM182" s="200"/>
      <c r="FN182" s="200"/>
      <c r="FO182" s="200"/>
      <c r="FP182" s="200"/>
      <c r="FQ182" s="200"/>
      <c r="FR182" s="200"/>
      <c r="FS182" s="200"/>
      <c r="FT182" s="200"/>
      <c r="FU182" s="200"/>
      <c r="FV182" s="200"/>
      <c r="FW182" s="200"/>
      <c r="FX182" s="200"/>
      <c r="FY182" s="200"/>
      <c r="FZ182" s="200"/>
      <c r="GA182" s="200"/>
      <c r="GB182" s="200"/>
      <c r="GC182" s="200"/>
      <c r="GD182" s="200"/>
      <c r="GE182" s="200"/>
      <c r="GF182" s="200"/>
      <c r="GG182" s="200"/>
      <c r="GH182" s="200"/>
      <c r="GI182" s="200"/>
      <c r="GJ182" s="200"/>
      <c r="GK182" s="200"/>
      <c r="GL182" s="200"/>
      <c r="GM182" s="200"/>
      <c r="GN182" s="200"/>
      <c r="GO182" s="200"/>
      <c r="GP182" s="200"/>
      <c r="GQ182" s="200"/>
      <c r="GR182" s="200"/>
      <c r="GS182" s="200"/>
      <c r="GT182" s="200"/>
      <c r="GU182" s="200"/>
      <c r="GV182" s="200"/>
      <c r="GW182" s="200"/>
      <c r="GX182" s="200"/>
      <c r="GY182" s="200"/>
      <c r="GZ182" s="200"/>
      <c r="HA182" s="200"/>
      <c r="HB182" s="200"/>
      <c r="HC182" s="200"/>
      <c r="HD182" s="200"/>
      <c r="HE182" s="200"/>
      <c r="HF182" s="200"/>
      <c r="HG182" s="200"/>
      <c r="HH182" s="200"/>
      <c r="HI182" s="200"/>
      <c r="HJ182" s="200"/>
      <c r="HK182" s="200"/>
      <c r="HL182" s="200"/>
      <c r="HM182" s="200"/>
      <c r="HN182" s="200"/>
      <c r="HO182" s="200"/>
      <c r="HP182" s="200"/>
      <c r="HQ182" s="200"/>
      <c r="HR182" s="200"/>
      <c r="HS182" s="200"/>
      <c r="HT182" s="200"/>
      <c r="HU182" s="200"/>
      <c r="HV182" s="200"/>
      <c r="HW182" s="200"/>
      <c r="HX182" s="200"/>
      <c r="HY182" s="200"/>
      <c r="HZ182" s="200"/>
      <c r="IA182" s="200"/>
      <c r="IB182" s="200"/>
      <c r="IC182" s="200"/>
      <c r="ID182" s="200"/>
      <c r="IE182" s="200"/>
      <c r="IF182" s="200"/>
      <c r="IG182" s="200"/>
      <c r="IH182" s="200"/>
      <c r="II182" s="200"/>
      <c r="IJ182" s="200"/>
      <c r="IK182" s="200"/>
      <c r="IL182" s="200"/>
      <c r="IM182" s="200"/>
      <c r="IN182" s="200"/>
      <c r="IO182" s="200"/>
      <c r="IP182" s="200"/>
      <c r="IQ182" s="200"/>
      <c r="IR182" s="200"/>
      <c r="IS182" s="200"/>
      <c r="IT182" s="200"/>
      <c r="IU182" s="200"/>
      <c r="IV182" s="200"/>
      <c r="IW182" s="200"/>
      <c r="IX182" s="200"/>
      <c r="IY182" s="200"/>
      <c r="IZ182" s="200"/>
      <c r="JA182" s="200"/>
      <c r="JB182" s="200"/>
      <c r="JC182" s="200"/>
      <c r="JD182" s="200"/>
      <c r="JE182" s="200"/>
    </row>
    <row r="183" spans="1:266" s="1" customFormat="1" ht="30" x14ac:dyDescent="0.25">
      <c r="A183" s="44"/>
      <c r="B183" s="44">
        <v>133</v>
      </c>
      <c r="C183" s="46" t="s">
        <v>469</v>
      </c>
      <c r="D183" s="130" t="s">
        <v>470</v>
      </c>
      <c r="E183" s="48">
        <v>13520</v>
      </c>
      <c r="F183" s="49">
        <v>7.86</v>
      </c>
      <c r="G183" s="49"/>
      <c r="H183" s="161">
        <v>0.85</v>
      </c>
      <c r="I183" s="50"/>
      <c r="J183" s="131">
        <v>1.4</v>
      </c>
      <c r="K183" s="131">
        <v>1.68</v>
      </c>
      <c r="L183" s="131">
        <v>2.23</v>
      </c>
      <c r="M183" s="131">
        <v>2.57</v>
      </c>
      <c r="N183" s="83">
        <v>10</v>
      </c>
      <c r="O183" s="54">
        <f t="shared" ref="O183:O188" si="536">N183*E183*F183*H183*J183*$O$8</f>
        <v>1264579.68</v>
      </c>
      <c r="P183" s="132"/>
      <c r="Q183" s="54">
        <f>P183*E183*F183*H183*J183*$Q$8</f>
        <v>0</v>
      </c>
      <c r="R183" s="83"/>
      <c r="S183" s="54">
        <f t="shared" ref="S183:S188" si="537">R183*E183*F183*H183*J183*$S$8</f>
        <v>0</v>
      </c>
      <c r="T183" s="83"/>
      <c r="U183" s="54">
        <f>SUM(T183*E183*F183*H183*J183*$U$8)</f>
        <v>0</v>
      </c>
      <c r="V183" s="83"/>
      <c r="W183" s="53">
        <f>SUM(V183*E183*F183*H183*J183*$W$8)</f>
        <v>0</v>
      </c>
      <c r="X183" s="83"/>
      <c r="Y183" s="54">
        <f>SUM(X183*E183*F183*H183*J183*$Y$8)</f>
        <v>0</v>
      </c>
      <c r="Z183" s="83"/>
      <c r="AA183" s="54">
        <f>SUM(Z183*E183*F183*H183*J183*$AA$8)</f>
        <v>0</v>
      </c>
      <c r="AB183" s="83"/>
      <c r="AC183" s="54">
        <f t="shared" ref="AC183:AC188" si="538">SUM(AB183*E183*F183*H183*J183*$AC$8)</f>
        <v>0</v>
      </c>
      <c r="AD183" s="83"/>
      <c r="AE183" s="54">
        <f t="shared" ref="AE183:AE188" si="539">SUM(AD183*E183*F183*H183*K183*$AE$8)</f>
        <v>0</v>
      </c>
      <c r="AF183" s="83"/>
      <c r="AG183" s="54">
        <f>SUM(AF183*E183*F183*H183*K183*$AG$8)</f>
        <v>0</v>
      </c>
      <c r="AH183" s="83"/>
      <c r="AI183" s="54">
        <f>SUM(AH183*E183*F183*H183*J183*$AI$8)</f>
        <v>0</v>
      </c>
      <c r="AJ183" s="83"/>
      <c r="AK183" s="53">
        <f>SUM(AJ183*E183*F183*H183*J183*$AK$8)</f>
        <v>0</v>
      </c>
      <c r="AL183" s="83"/>
      <c r="AM183" s="54">
        <f>SUM(AL183*E183*F183*H183*J183*$AM$8)</f>
        <v>0</v>
      </c>
      <c r="AN183" s="83">
        <v>25</v>
      </c>
      <c r="AO183" s="54">
        <f>SUM(AN183*E183*F183*H183*J183*$AO$8)</f>
        <v>3161449.1999999997</v>
      </c>
      <c r="AP183" s="83"/>
      <c r="AQ183" s="54">
        <f>SUM(E183*F183*H183*J183*AP183*$AQ$8)</f>
        <v>0</v>
      </c>
      <c r="AR183" s="83"/>
      <c r="AS183" s="54">
        <f>SUM(AR183*E183*F183*H183*J183*$AS$8)</f>
        <v>0</v>
      </c>
      <c r="AT183" s="83"/>
      <c r="AU183" s="54">
        <f>SUM(AT183*E183*F183*H183*J183*$AU$8)</f>
        <v>0</v>
      </c>
      <c r="AV183" s="83"/>
      <c r="AW183" s="54">
        <f>SUM(AV183*E183*F183*H183*J183*$AW$8)</f>
        <v>0</v>
      </c>
      <c r="AX183" s="83"/>
      <c r="AY183" s="54">
        <f>SUM(AX183*E183*F183*H183*J183*$AY$8)</f>
        <v>0</v>
      </c>
      <c r="AZ183" s="83"/>
      <c r="BA183" s="54">
        <f>SUM(AZ183*E183*F183*H183*J183*$BA$8)</f>
        <v>0</v>
      </c>
      <c r="BB183" s="83"/>
      <c r="BC183" s="54">
        <f>SUM(BB183*E183*F183*H183*J183*$BC$8)</f>
        <v>0</v>
      </c>
      <c r="BD183" s="83"/>
      <c r="BE183" s="54">
        <f t="shared" ref="BE183:BE188" si="540">SUM(BD183*E183*F183*H183*J183*$BE$8)</f>
        <v>0</v>
      </c>
      <c r="BF183" s="83">
        <v>7</v>
      </c>
      <c r="BG183" s="54">
        <f>BF183*E183*F183*H183*J183*$BG$8</f>
        <v>885205.77599999995</v>
      </c>
      <c r="BH183" s="83"/>
      <c r="BI183" s="54">
        <f>BH183*E183*F183*H183*J183*$BI$8</f>
        <v>0</v>
      </c>
      <c r="BJ183" s="83"/>
      <c r="BK183" s="54">
        <f>BJ183*E183*F183*H183*J183*$BK$8</f>
        <v>0</v>
      </c>
      <c r="BL183" s="83"/>
      <c r="BM183" s="54">
        <f>SUM(BL183*E183*F183*H183*J183*$BM$8)</f>
        <v>0</v>
      </c>
      <c r="BN183" s="83"/>
      <c r="BO183" s="54">
        <f>SUM(BN183*E183*F183*H183*J183*$BO$8)</f>
        <v>0</v>
      </c>
      <c r="BP183" s="83"/>
      <c r="BQ183" s="54">
        <f>SUM(BP183*E183*F183*H183*J183*$BQ$8)</f>
        <v>0</v>
      </c>
      <c r="BR183" s="83"/>
      <c r="BS183" s="54">
        <f>SUM(BR183*E183*F183*H183*J183*$BS$8)</f>
        <v>0</v>
      </c>
      <c r="BT183" s="83"/>
      <c r="BU183" s="54">
        <f>SUM(BT183*E183*F183*H183*J183*$BU$8)</f>
        <v>0</v>
      </c>
      <c r="BV183" s="83"/>
      <c r="BW183" s="54">
        <f>BV183*E183*F183*H183*J183*$BW$8</f>
        <v>0</v>
      </c>
      <c r="BX183" s="83"/>
      <c r="BY183" s="54">
        <f>SUM(BX183*E183*F183*H183*J183*$BY$8)</f>
        <v>0</v>
      </c>
      <c r="BZ183" s="83"/>
      <c r="CA183" s="54">
        <f>SUM(BZ183*E183*F183*H183*J183*$CA$8)</f>
        <v>0</v>
      </c>
      <c r="CB183" s="83"/>
      <c r="CC183" s="54">
        <f>SUM(CB183*E183*F183*H183*J183*$CC$8)</f>
        <v>0</v>
      </c>
      <c r="CD183" s="83"/>
      <c r="CE183" s="54">
        <f>SUM(CD183*E183*F183*H183*J183*$CE$8)</f>
        <v>0</v>
      </c>
      <c r="CF183" s="83"/>
      <c r="CG183" s="54">
        <f>CF183*E183*F183*H183*J183*$CG$8</f>
        <v>0</v>
      </c>
      <c r="CH183" s="83">
        <v>2</v>
      </c>
      <c r="CI183" s="54">
        <f>SUM(CH183*E183*F183*H183*J183*$CI$8)</f>
        <v>252915.93599999996</v>
      </c>
      <c r="CJ183" s="83"/>
      <c r="CK183" s="54">
        <f>SUM(CJ183*E183*F183*H183*K183*$CK$8)</f>
        <v>0</v>
      </c>
      <c r="CL183" s="83"/>
      <c r="CM183" s="54">
        <f>SUM(CL183*E183*F183*H183*K183*$CM$8)</f>
        <v>0</v>
      </c>
      <c r="CN183" s="83"/>
      <c r="CO183" s="54">
        <f>SUM(CN183*E183*F183*H183*K183*$CO$8)</f>
        <v>0</v>
      </c>
      <c r="CP183" s="83"/>
      <c r="CQ183" s="54">
        <f t="shared" ref="CQ183:CQ188" si="541">SUM(CP183*E183*F183*H183*K183*$CQ$8)</f>
        <v>0</v>
      </c>
      <c r="CR183" s="83"/>
      <c r="CS183" s="54">
        <f>SUM(CR183*E183*F183*H183*K183*$CS$8)</f>
        <v>0</v>
      </c>
      <c r="CT183" s="83"/>
      <c r="CU183" s="54">
        <f>SUM(CT183*E183*F183*H183*K183*$CU$8)</f>
        <v>0</v>
      </c>
      <c r="CV183" s="83"/>
      <c r="CW183" s="54">
        <f>SUM(CV183*E183*F183*H183*K183*$CW$8)</f>
        <v>0</v>
      </c>
      <c r="CX183" s="83"/>
      <c r="CY183" s="54">
        <f>SUM(CX183*E183*F183*H183*K183*$CY$8)</f>
        <v>0</v>
      </c>
      <c r="CZ183" s="83"/>
      <c r="DA183" s="54">
        <f>SUM(CZ183*E183*F183*H183*K183*$DA$8)</f>
        <v>0</v>
      </c>
      <c r="DB183" s="83"/>
      <c r="DC183" s="54">
        <f>SUM(DB183*E183*F183*H183*K183*$DC$8)</f>
        <v>0</v>
      </c>
      <c r="DD183" s="83"/>
      <c r="DE183" s="54">
        <f>SUM(DD183*E183*F183*H183*K183*$DE$8)</f>
        <v>0</v>
      </c>
      <c r="DF183" s="83"/>
      <c r="DG183" s="54">
        <f>SUM(DF183*E183*F183*H183*K183*$DG$8)</f>
        <v>0</v>
      </c>
      <c r="DH183" s="83"/>
      <c r="DI183" s="54">
        <f>SUM(DH183*E183*F183*H183*K183*$DI$8)</f>
        <v>0</v>
      </c>
      <c r="DJ183" s="83"/>
      <c r="DK183" s="54">
        <f>SUM(DJ183*E183*F183*H183*K183*$DK$8)</f>
        <v>0</v>
      </c>
      <c r="DL183" s="83"/>
      <c r="DM183" s="54">
        <f>SUM(DL183*E183*F183*H183*K183*$DM$8)</f>
        <v>0</v>
      </c>
      <c r="DN183" s="83"/>
      <c r="DO183" s="54">
        <f>DN183*E183*F183*H183*K183*$DO$8</f>
        <v>0</v>
      </c>
      <c r="DP183" s="83"/>
      <c r="DQ183" s="54">
        <f>SUM(DP183*E183*F183*H183*K183*$DQ$8)</f>
        <v>0</v>
      </c>
      <c r="DR183" s="83"/>
      <c r="DS183" s="54">
        <f>SUM(DR183*E183*F183*H183*K183*$DS$8)</f>
        <v>0</v>
      </c>
      <c r="DT183" s="83"/>
      <c r="DU183" s="54">
        <f t="shared" ref="DU183:DU188" si="542">SUM(DT183*E183*F183*H183*L183*$DU$8)</f>
        <v>0</v>
      </c>
      <c r="DV183" s="57"/>
      <c r="DW183" s="54">
        <f>SUM(DV183*E183*F183*H183*M183*$DW$8)</f>
        <v>0</v>
      </c>
      <c r="DX183" s="83"/>
      <c r="DY183" s="54">
        <f>SUM(DX183*E183*F183*H183*J183*$DY$8)</f>
        <v>0</v>
      </c>
      <c r="DZ183" s="57"/>
      <c r="EA183" s="59">
        <f>SUM(DZ183*E183*F183*H183*J183*$EA$8)</f>
        <v>0</v>
      </c>
      <c r="EB183" s="83"/>
      <c r="EC183" s="54">
        <f>SUM(EB183*E183*F183*H183*J183*$EC$8)</f>
        <v>0</v>
      </c>
      <c r="ED183" s="83"/>
      <c r="EE183" s="54">
        <f>SUM(ED183*E183*F183*H183*J183*$EE$8)</f>
        <v>0</v>
      </c>
      <c r="EF183" s="57"/>
      <c r="EG183" s="54">
        <f>EF183*E183*F183*H183*J183*$EG$8</f>
        <v>0</v>
      </c>
      <c r="EH183" s="53"/>
      <c r="EI183" s="54">
        <f>EH183*E183*F183*H183*J183*$EI$8</f>
        <v>0</v>
      </c>
      <c r="EJ183" s="53"/>
      <c r="EK183" s="54"/>
      <c r="EL183" s="60">
        <f t="shared" ref="EL183:EM188" si="543">SUM(N183,X183,P183,R183,Z183,T183,V183,AB183,AD183,AF183,AH183,AJ183,AP183,AR183,AT183,AN183,CJ183,CP183,CT183,BX183,BZ183,CZ183,DB183,DD183,DF183,DH183,DJ183,DL183,AV183,AL183,AX183,AZ183,BB183,BD183,BF183,BH183,BJ183,BL183,BN183,BP183,BR183,EB183,ED183,DX183,DZ183,BT183,BV183,CR183,CL183,CN183,CV183,CX183,CB183,CD183,CF183,CH183,DN183,DP183,DR183,DT183,DV183,EF183,EH183,EJ183)</f>
        <v>44</v>
      </c>
      <c r="EM183" s="60">
        <f t="shared" si="543"/>
        <v>5564150.5919999992</v>
      </c>
      <c r="EN183" s="1">
        <f>EL183*H183</f>
        <v>37.4</v>
      </c>
      <c r="EO183" s="1">
        <f>EM183/EL183</f>
        <v>126457.96799999998</v>
      </c>
      <c r="EQ183" s="5"/>
      <c r="ER183" s="5"/>
      <c r="ES183" s="5"/>
      <c r="ET183" s="5"/>
      <c r="EU183" s="5"/>
      <c r="EV183" s="5"/>
      <c r="EW183" s="5"/>
      <c r="EX183" s="5"/>
      <c r="EY183" s="5"/>
      <c r="EZ183" s="5"/>
      <c r="FA183" s="5"/>
      <c r="FB183" s="5"/>
      <c r="FC183" s="5"/>
      <c r="FD183" s="5"/>
      <c r="FE183" s="5"/>
      <c r="FF183" s="5"/>
      <c r="FG183" s="5"/>
      <c r="FH183" s="5"/>
      <c r="FI183" s="5"/>
      <c r="FJ183" s="5"/>
      <c r="FK183" s="5"/>
      <c r="FL183" s="5"/>
      <c r="FM183" s="5"/>
      <c r="FN183" s="5"/>
      <c r="FO183" s="5"/>
      <c r="FP183" s="5"/>
      <c r="FQ183" s="5"/>
      <c r="FR183" s="5"/>
      <c r="FS183" s="5"/>
      <c r="FT183" s="5"/>
      <c r="FU183" s="5"/>
      <c r="FV183" s="5"/>
      <c r="FW183" s="5"/>
      <c r="FX183" s="5"/>
      <c r="FY183" s="5"/>
      <c r="FZ183" s="5"/>
      <c r="GA183" s="5"/>
      <c r="GB183" s="5"/>
      <c r="GC183" s="5"/>
      <c r="GD183" s="5"/>
      <c r="GE183" s="5"/>
      <c r="GF183" s="5"/>
      <c r="GG183" s="5"/>
      <c r="GH183" s="5"/>
      <c r="GI183" s="5"/>
      <c r="GJ183" s="5"/>
      <c r="GK183" s="5"/>
      <c r="GL183" s="5"/>
      <c r="GM183" s="5"/>
      <c r="GN183" s="5"/>
      <c r="GO183" s="5"/>
      <c r="GP183" s="5"/>
      <c r="GQ183" s="5"/>
      <c r="GR183" s="5"/>
      <c r="GS183" s="5"/>
      <c r="GT183" s="5"/>
      <c r="GU183" s="5"/>
      <c r="GV183" s="5"/>
      <c r="GW183" s="5"/>
      <c r="GX183" s="5"/>
      <c r="GY183" s="5"/>
      <c r="GZ183" s="5"/>
      <c r="HA183" s="5"/>
      <c r="HB183" s="5"/>
      <c r="HC183" s="5"/>
      <c r="HD183" s="5"/>
      <c r="HE183" s="5"/>
      <c r="HF183" s="5"/>
      <c r="HG183" s="5"/>
      <c r="HH183" s="5"/>
      <c r="HI183" s="5"/>
      <c r="HJ183" s="5"/>
      <c r="HK183" s="5"/>
      <c r="HL183" s="5"/>
      <c r="HM183" s="5"/>
      <c r="HN183" s="5"/>
      <c r="HO183" s="5"/>
      <c r="HP183" s="5"/>
      <c r="HQ183" s="5"/>
      <c r="HR183" s="5"/>
      <c r="HS183" s="5"/>
      <c r="HT183" s="5"/>
      <c r="HU183" s="5"/>
      <c r="HV183" s="5"/>
      <c r="HW183" s="5"/>
      <c r="HX183" s="5"/>
      <c r="HY183" s="5"/>
      <c r="HZ183" s="5"/>
      <c r="IA183" s="5"/>
      <c r="IB183" s="5"/>
      <c r="IC183" s="5"/>
      <c r="ID183" s="5"/>
      <c r="IE183" s="5"/>
      <c r="IF183" s="5"/>
      <c r="IG183" s="5"/>
      <c r="IH183" s="5"/>
      <c r="II183" s="5"/>
      <c r="IJ183" s="5"/>
      <c r="IK183" s="5"/>
      <c r="IL183" s="5"/>
      <c r="IM183" s="5"/>
      <c r="IN183" s="5"/>
      <c r="IO183" s="5"/>
      <c r="IP183" s="5"/>
      <c r="IQ183" s="5"/>
      <c r="IR183" s="5"/>
      <c r="IS183" s="5"/>
      <c r="IT183" s="5"/>
      <c r="IU183" s="5"/>
      <c r="IV183" s="5"/>
      <c r="IW183" s="5"/>
      <c r="IX183" s="5"/>
      <c r="IY183" s="5"/>
      <c r="IZ183" s="5"/>
      <c r="JA183" s="5"/>
      <c r="JB183" s="5"/>
      <c r="JC183" s="5"/>
      <c r="JD183" s="5"/>
      <c r="JE183" s="5"/>
    </row>
    <row r="184" spans="1:266" s="1" customFormat="1" ht="23.25" customHeight="1" x14ac:dyDescent="0.25">
      <c r="A184" s="44"/>
      <c r="B184" s="44">
        <v>134</v>
      </c>
      <c r="C184" s="46" t="s">
        <v>471</v>
      </c>
      <c r="D184" s="133" t="s">
        <v>472</v>
      </c>
      <c r="E184" s="48">
        <v>13520</v>
      </c>
      <c r="F184" s="49">
        <v>0.56000000000000005</v>
      </c>
      <c r="G184" s="49"/>
      <c r="H184" s="50">
        <v>1</v>
      </c>
      <c r="I184" s="50"/>
      <c r="J184" s="131">
        <v>1.4</v>
      </c>
      <c r="K184" s="131">
        <v>1.68</v>
      </c>
      <c r="L184" s="131">
        <v>2.23</v>
      </c>
      <c r="M184" s="131">
        <v>2.57</v>
      </c>
      <c r="N184" s="83">
        <v>0</v>
      </c>
      <c r="O184" s="54">
        <f t="shared" si="536"/>
        <v>0</v>
      </c>
      <c r="P184" s="132"/>
      <c r="Q184" s="54">
        <f>P184*E184*F184*H184*J184*$Q$8</f>
        <v>0</v>
      </c>
      <c r="R184" s="83">
        <v>0</v>
      </c>
      <c r="S184" s="54">
        <f t="shared" si="537"/>
        <v>0</v>
      </c>
      <c r="T184" s="83">
        <v>0</v>
      </c>
      <c r="U184" s="54">
        <f>SUM(T184*E184*F184*H184*J184*$U$8)</f>
        <v>0</v>
      </c>
      <c r="V184" s="83"/>
      <c r="W184" s="53">
        <f>SUM(V184*E184*F184*H184*J184*$W$8)</f>
        <v>0</v>
      </c>
      <c r="X184" s="83"/>
      <c r="Y184" s="54">
        <f>SUM(X184*E184*F184*H184*J184*$Y$8)</f>
        <v>0</v>
      </c>
      <c r="Z184" s="83">
        <v>0</v>
      </c>
      <c r="AA184" s="54">
        <f>SUM(Z184*E184*F184*H184*J184*$AA$8)</f>
        <v>0</v>
      </c>
      <c r="AB184" s="83">
        <v>0</v>
      </c>
      <c r="AC184" s="54">
        <f t="shared" si="538"/>
        <v>0</v>
      </c>
      <c r="AD184" s="83"/>
      <c r="AE184" s="54">
        <f t="shared" si="539"/>
        <v>0</v>
      </c>
      <c r="AF184" s="83">
        <v>0</v>
      </c>
      <c r="AG184" s="54">
        <f>SUM(AF184*E184*F184*H184*K184*$AG$8)</f>
        <v>0</v>
      </c>
      <c r="AH184" s="83"/>
      <c r="AI184" s="54">
        <f>SUM(AH184*E184*F184*H184*J184*$AI$8)</f>
        <v>0</v>
      </c>
      <c r="AJ184" s="83"/>
      <c r="AK184" s="53">
        <f>SUM(AJ184*E184*F184*H184*J184*$AK$8)</f>
        <v>0</v>
      </c>
      <c r="AL184" s="83">
        <v>0</v>
      </c>
      <c r="AM184" s="54">
        <f>SUM(AL184*E184*F184*H184*J184*$AM$8)</f>
        <v>0</v>
      </c>
      <c r="AN184" s="83"/>
      <c r="AO184" s="54">
        <f>SUM(AN184*E184*F184*H184*J184*$AO$8)</f>
        <v>0</v>
      </c>
      <c r="AP184" s="83">
        <v>0</v>
      </c>
      <c r="AQ184" s="54">
        <f>SUM(E184*F184*H184*J184*AP184*$AQ$8)</f>
        <v>0</v>
      </c>
      <c r="AR184" s="83"/>
      <c r="AS184" s="54">
        <f>SUM(AR184*E184*F184*H184*J184*$AS$8)</f>
        <v>0</v>
      </c>
      <c r="AT184" s="83"/>
      <c r="AU184" s="54">
        <f>SUM(AT184*E184*F184*H184*J184*$AU$8)</f>
        <v>0</v>
      </c>
      <c r="AV184" s="83">
        <v>0</v>
      </c>
      <c r="AW184" s="54">
        <f>SUM(AV184*E184*F184*H184*J184*$AW$8)</f>
        <v>0</v>
      </c>
      <c r="AX184" s="83"/>
      <c r="AY184" s="54">
        <f>SUM(AX184*E184*F184*H184*J184*$AY$8)</f>
        <v>0</v>
      </c>
      <c r="AZ184" s="83"/>
      <c r="BA184" s="54">
        <f>SUM(AZ184*E184*F184*H184*J184*$BA$8)</f>
        <v>0</v>
      </c>
      <c r="BB184" s="83"/>
      <c r="BC184" s="54">
        <f>SUM(BB184*E184*F184*H184*J184*$BC$8)</f>
        <v>0</v>
      </c>
      <c r="BD184" s="83"/>
      <c r="BE184" s="54">
        <f t="shared" si="540"/>
        <v>0</v>
      </c>
      <c r="BF184" s="83"/>
      <c r="BG184" s="54">
        <f>BF184*E184*F184*H184*J184*$BG$8</f>
        <v>0</v>
      </c>
      <c r="BH184" s="83"/>
      <c r="BI184" s="54">
        <f>BH184*E184*F184*H184*J184*$BI$8</f>
        <v>0</v>
      </c>
      <c r="BJ184" s="83"/>
      <c r="BK184" s="54">
        <f>BJ184*E184*F184*H184*J184*$BK$8</f>
        <v>0</v>
      </c>
      <c r="BL184" s="83"/>
      <c r="BM184" s="54">
        <f>SUM(BL184*E184*F184*H184*J184*$BM$8)</f>
        <v>0</v>
      </c>
      <c r="BN184" s="83">
        <v>28</v>
      </c>
      <c r="BO184" s="54">
        <f>SUM(BN184*E184*F184*H184*J184*$BO$8)</f>
        <v>296791.03999999998</v>
      </c>
      <c r="BP184" s="83"/>
      <c r="BQ184" s="54">
        <f>SUM(BP184*E184*F184*H184*J184*$BQ$8)</f>
        <v>0</v>
      </c>
      <c r="BR184" s="83"/>
      <c r="BS184" s="54">
        <f>SUM(BR184*E184*F184*H184*J184*$BS$8)</f>
        <v>0</v>
      </c>
      <c r="BT184" s="83"/>
      <c r="BU184" s="54">
        <f>SUM(BT184*E184*F184*H184*J184*$BU$8)</f>
        <v>0</v>
      </c>
      <c r="BV184" s="83">
        <v>10</v>
      </c>
      <c r="BW184" s="54">
        <f>BV184*E184*F184*H184*J184*$BW$8</f>
        <v>105996.79999999999</v>
      </c>
      <c r="BX184" s="83">
        <v>0</v>
      </c>
      <c r="BY184" s="54">
        <f>SUM(BX184*E184*F184*H184*J184*$BY$8)</f>
        <v>0</v>
      </c>
      <c r="BZ184" s="83">
        <v>0</v>
      </c>
      <c r="CA184" s="54">
        <f>SUM(BZ184*E184*F184*H184*J184*$CA$8)</f>
        <v>0</v>
      </c>
      <c r="CB184" s="83">
        <v>0</v>
      </c>
      <c r="CC184" s="54">
        <f>SUM(CB184*E184*F184*H184*J184*$CC$8)</f>
        <v>0</v>
      </c>
      <c r="CD184" s="83">
        <v>0</v>
      </c>
      <c r="CE184" s="54">
        <f>SUM(CD184*E184*F184*H184*J184*$CE$8)</f>
        <v>0</v>
      </c>
      <c r="CF184" s="83"/>
      <c r="CG184" s="54">
        <f>CF184*E184*F184*H184*J184*$CG$8</f>
        <v>0</v>
      </c>
      <c r="CH184" s="83"/>
      <c r="CI184" s="54">
        <f>SUM(CH184*E184*F184*H184*J184*$CI$8)</f>
        <v>0</v>
      </c>
      <c r="CJ184" s="83">
        <v>0</v>
      </c>
      <c r="CK184" s="54">
        <f>SUM(CJ184*E184*F184*H184*K184*$CK$8)</f>
        <v>0</v>
      </c>
      <c r="CL184" s="83">
        <v>0</v>
      </c>
      <c r="CM184" s="54">
        <f>SUM(CL184*E184*F184*H184*K184*$CM$8)</f>
        <v>0</v>
      </c>
      <c r="CN184" s="83">
        <v>0</v>
      </c>
      <c r="CO184" s="54">
        <f>SUM(CN184*E184*F184*H184*K184*$CO$8)</f>
        <v>0</v>
      </c>
      <c r="CP184" s="83">
        <v>0</v>
      </c>
      <c r="CQ184" s="54">
        <f t="shared" si="541"/>
        <v>0</v>
      </c>
      <c r="CR184" s="83"/>
      <c r="CS184" s="54">
        <f>SUM(CR184*E184*F184*H184*K184*$CS$8)</f>
        <v>0</v>
      </c>
      <c r="CT184" s="83"/>
      <c r="CU184" s="54">
        <f>SUM(CT184*E184*F184*H184*K184*$CU$8)</f>
        <v>0</v>
      </c>
      <c r="CV184" s="83"/>
      <c r="CW184" s="54">
        <f>SUM(CV184*E184*F184*H184*K184*$CW$8)</f>
        <v>0</v>
      </c>
      <c r="CX184" s="83">
        <v>0</v>
      </c>
      <c r="CY184" s="54">
        <f>SUM(CX184*E184*F184*H184*K184*$CY$8)</f>
        <v>0</v>
      </c>
      <c r="CZ184" s="83">
        <v>0</v>
      </c>
      <c r="DA184" s="54">
        <f>SUM(CZ184*E184*F184*H184*K184*$DA$8)</f>
        <v>0</v>
      </c>
      <c r="DB184" s="83">
        <v>0</v>
      </c>
      <c r="DC184" s="54">
        <f>SUM(DB184*E184*F184*H184*K184*$DC$8)</f>
        <v>0</v>
      </c>
      <c r="DD184" s="83">
        <v>0</v>
      </c>
      <c r="DE184" s="54">
        <f>SUM(DD184*E184*F184*H184*K184*$DE$8)</f>
        <v>0</v>
      </c>
      <c r="DF184" s="83">
        <v>0</v>
      </c>
      <c r="DG184" s="54">
        <f>SUM(DF184*E184*F184*H184*K184*$DG$8)</f>
        <v>0</v>
      </c>
      <c r="DH184" s="83"/>
      <c r="DI184" s="54">
        <f>SUM(DH184*E184*F184*H184*K184*$DI$8)</f>
        <v>0</v>
      </c>
      <c r="DJ184" s="83">
        <v>5</v>
      </c>
      <c r="DK184" s="54">
        <f>SUM(DJ184*E184*F184*H184*K184*$DK$8)</f>
        <v>63598.079999999994</v>
      </c>
      <c r="DL184" s="83"/>
      <c r="DM184" s="54">
        <f>SUM(DL184*E184*F184*H184*K184*$DM$8)</f>
        <v>0</v>
      </c>
      <c r="DN184" s="83"/>
      <c r="DO184" s="54">
        <f>DN184*E184*F184*H184*K184*$DO$8</f>
        <v>0</v>
      </c>
      <c r="DP184" s="83"/>
      <c r="DQ184" s="54">
        <f>SUM(DP184*E184*F184*H184*K184*$DQ$8)</f>
        <v>0</v>
      </c>
      <c r="DR184" s="83">
        <v>0</v>
      </c>
      <c r="DS184" s="54">
        <f>SUM(DR184*E184*F184*H184*K184*$DS$8)</f>
        <v>0</v>
      </c>
      <c r="DT184" s="83"/>
      <c r="DU184" s="54">
        <f t="shared" si="542"/>
        <v>0</v>
      </c>
      <c r="DV184" s="57">
        <v>0</v>
      </c>
      <c r="DW184" s="54">
        <f>SUM(DV184*E184*F184*H184*M184*$DW$8)</f>
        <v>0</v>
      </c>
      <c r="DX184" s="83"/>
      <c r="DY184" s="54">
        <f>SUM(DX184*E184*F184*H184*J184*$DY$8)</f>
        <v>0</v>
      </c>
      <c r="DZ184" s="57"/>
      <c r="EA184" s="59">
        <f>SUM(DZ184*E184*F184*H184*J184*$EA$8)</f>
        <v>0</v>
      </c>
      <c r="EB184" s="83"/>
      <c r="EC184" s="54">
        <f>SUM(EB184*E184*F184*H184*J184*$EC$8)</f>
        <v>0</v>
      </c>
      <c r="ED184" s="83"/>
      <c r="EE184" s="54">
        <f>SUM(ED184*E184*F184*H184*J184*$EE$8)</f>
        <v>0</v>
      </c>
      <c r="EF184" s="57"/>
      <c r="EG184" s="54">
        <f>EF184*E184*F184*H184*J184*$EG$8</f>
        <v>0</v>
      </c>
      <c r="EH184" s="53"/>
      <c r="EI184" s="54">
        <f>EH184*E184*F184*H184*J184*$EI$8</f>
        <v>0</v>
      </c>
      <c r="EJ184" s="53"/>
      <c r="EK184" s="54"/>
      <c r="EL184" s="60">
        <f t="shared" si="543"/>
        <v>43</v>
      </c>
      <c r="EM184" s="60">
        <f t="shared" si="543"/>
        <v>466385.91999999998</v>
      </c>
      <c r="EN184" s="1">
        <f>EL184*H184</f>
        <v>43</v>
      </c>
      <c r="EQ184" s="5"/>
      <c r="ER184" s="5"/>
      <c r="ES184" s="5"/>
      <c r="ET184" s="5"/>
      <c r="EU184" s="5"/>
      <c r="EV184" s="5"/>
      <c r="EW184" s="5"/>
      <c r="EX184" s="5"/>
      <c r="EY184" s="5"/>
      <c r="EZ184" s="5"/>
      <c r="FA184" s="5"/>
      <c r="FB184" s="5"/>
      <c r="FC184" s="5"/>
      <c r="FD184" s="5"/>
      <c r="FE184" s="5"/>
      <c r="FF184" s="5"/>
      <c r="FG184" s="5"/>
      <c r="FH184" s="5"/>
      <c r="FI184" s="5"/>
      <c r="FJ184" s="5"/>
      <c r="FK184" s="5"/>
      <c r="FL184" s="5"/>
      <c r="FM184" s="5"/>
      <c r="FN184" s="5"/>
      <c r="FO184" s="5"/>
      <c r="FP184" s="5"/>
      <c r="FQ184" s="5"/>
      <c r="FR184" s="5"/>
      <c r="FS184" s="5"/>
      <c r="FT184" s="5"/>
      <c r="FU184" s="5"/>
      <c r="FV184" s="5"/>
      <c r="FW184" s="5"/>
      <c r="FX184" s="5"/>
      <c r="FY184" s="5"/>
      <c r="FZ184" s="5"/>
      <c r="GA184" s="5"/>
      <c r="GB184" s="5"/>
      <c r="GC184" s="5"/>
      <c r="GD184" s="5"/>
      <c r="GE184" s="5"/>
      <c r="GF184" s="5"/>
      <c r="GG184" s="5"/>
      <c r="GH184" s="5"/>
      <c r="GI184" s="5"/>
      <c r="GJ184" s="5"/>
      <c r="GK184" s="5"/>
      <c r="GL184" s="5"/>
      <c r="GM184" s="5"/>
      <c r="GN184" s="5"/>
      <c r="GO184" s="5"/>
      <c r="GP184" s="5"/>
      <c r="GQ184" s="5"/>
      <c r="GR184" s="5"/>
      <c r="GS184" s="5"/>
      <c r="GT184" s="5"/>
      <c r="GU184" s="5"/>
      <c r="GV184" s="5"/>
      <c r="GW184" s="5"/>
      <c r="GX184" s="5"/>
      <c r="GY184" s="5"/>
      <c r="GZ184" s="5"/>
      <c r="HA184" s="5"/>
      <c r="HB184" s="5"/>
      <c r="HC184" s="5"/>
      <c r="HD184" s="5"/>
      <c r="HE184" s="5"/>
      <c r="HF184" s="5"/>
      <c r="HG184" s="5"/>
      <c r="HH184" s="5"/>
      <c r="HI184" s="5"/>
      <c r="HJ184" s="5"/>
      <c r="HK184" s="5"/>
      <c r="HL184" s="5"/>
      <c r="HM184" s="5"/>
      <c r="HN184" s="5"/>
      <c r="HO184" s="5"/>
      <c r="HP184" s="5"/>
      <c r="HQ184" s="5"/>
      <c r="HR184" s="5"/>
      <c r="HS184" s="5"/>
      <c r="HT184" s="5"/>
      <c r="HU184" s="5"/>
      <c r="HV184" s="5"/>
      <c r="HW184" s="5"/>
      <c r="HX184" s="5"/>
      <c r="HY184" s="5"/>
      <c r="HZ184" s="5"/>
      <c r="IA184" s="5"/>
      <c r="IB184" s="5"/>
      <c r="IC184" s="5"/>
      <c r="ID184" s="5"/>
      <c r="IE184" s="5"/>
      <c r="IF184" s="5"/>
      <c r="IG184" s="5"/>
      <c r="IH184" s="5"/>
      <c r="II184" s="5"/>
      <c r="IJ184" s="5"/>
      <c r="IK184" s="5"/>
      <c r="IL184" s="5"/>
      <c r="IM184" s="5"/>
      <c r="IN184" s="5"/>
      <c r="IO184" s="5"/>
      <c r="IP184" s="5"/>
      <c r="IQ184" s="5"/>
      <c r="IR184" s="5"/>
      <c r="IS184" s="5"/>
      <c r="IT184" s="5"/>
      <c r="IU184" s="5"/>
      <c r="IV184" s="5"/>
      <c r="IW184" s="5"/>
      <c r="IX184" s="5"/>
      <c r="IY184" s="5"/>
      <c r="IZ184" s="5"/>
      <c r="JA184" s="5"/>
      <c r="JB184" s="5"/>
      <c r="JC184" s="5"/>
      <c r="JD184" s="5"/>
      <c r="JE184" s="5"/>
    </row>
    <row r="185" spans="1:266" s="135" customFormat="1" ht="60" x14ac:dyDescent="0.25">
      <c r="A185" s="44"/>
      <c r="B185" s="44">
        <v>135</v>
      </c>
      <c r="C185" s="46" t="s">
        <v>473</v>
      </c>
      <c r="D185" s="130" t="s">
        <v>474</v>
      </c>
      <c r="E185" s="48">
        <v>13520</v>
      </c>
      <c r="F185" s="49">
        <v>0.46</v>
      </c>
      <c r="G185" s="49"/>
      <c r="H185" s="50">
        <v>1</v>
      </c>
      <c r="I185" s="50"/>
      <c r="J185" s="131">
        <v>1.4</v>
      </c>
      <c r="K185" s="131">
        <v>1.68</v>
      </c>
      <c r="L185" s="131">
        <v>2.23</v>
      </c>
      <c r="M185" s="131">
        <v>2.57</v>
      </c>
      <c r="N185" s="83">
        <v>0</v>
      </c>
      <c r="O185" s="54">
        <f t="shared" si="536"/>
        <v>0</v>
      </c>
      <c r="P185" s="132"/>
      <c r="Q185" s="54">
        <f>P185*E185*F185*H185*J185*$Q$8</f>
        <v>0</v>
      </c>
      <c r="R185" s="83">
        <v>0</v>
      </c>
      <c r="S185" s="54">
        <f t="shared" si="537"/>
        <v>0</v>
      </c>
      <c r="T185" s="83">
        <v>0</v>
      </c>
      <c r="U185" s="54">
        <f>SUM(T185*E185*F185*H185*J185*$U$8)</f>
        <v>0</v>
      </c>
      <c r="V185" s="83"/>
      <c r="W185" s="53">
        <f>SUM(V185*E185*F185*H185*J185*$W$8)</f>
        <v>0</v>
      </c>
      <c r="X185" s="83"/>
      <c r="Y185" s="54">
        <f>SUM(X185*E185*F185*H185*J185*$Y$8)</f>
        <v>0</v>
      </c>
      <c r="Z185" s="83">
        <v>0</v>
      </c>
      <c r="AA185" s="54">
        <f>SUM(Z185*E185*F185*H185*J185*$AA$8)</f>
        <v>0</v>
      </c>
      <c r="AB185" s="83">
        <v>0</v>
      </c>
      <c r="AC185" s="54">
        <f t="shared" si="538"/>
        <v>0</v>
      </c>
      <c r="AD185" s="83"/>
      <c r="AE185" s="54">
        <f t="shared" si="539"/>
        <v>0</v>
      </c>
      <c r="AF185" s="83">
        <v>0</v>
      </c>
      <c r="AG185" s="54">
        <f>SUM(AF185*E185*F185*H185*K185*$AG$8)</f>
        <v>0</v>
      </c>
      <c r="AH185" s="83"/>
      <c r="AI185" s="54">
        <f>SUM(AH185*E185*F185*H185*J185*$AI$8)</f>
        <v>0</v>
      </c>
      <c r="AJ185" s="83"/>
      <c r="AK185" s="53">
        <f>SUM(AJ185*E185*F185*H185*J185*$AK$8)</f>
        <v>0</v>
      </c>
      <c r="AL185" s="83">
        <v>0</v>
      </c>
      <c r="AM185" s="54">
        <f>SUM(AL185*E185*F185*H185*J185*$AM$8)</f>
        <v>0</v>
      </c>
      <c r="AN185" s="134"/>
      <c r="AO185" s="54">
        <f>SUM(AN185*E185*F185*H185*J185*$AO$8)</f>
        <v>0</v>
      </c>
      <c r="AP185" s="83">
        <v>0</v>
      </c>
      <c r="AQ185" s="54">
        <f>SUM(E185*F185*H185*J185*AP185*$AQ$8)</f>
        <v>0</v>
      </c>
      <c r="AR185" s="83"/>
      <c r="AS185" s="54">
        <f>SUM(AR185*E185*F185*H185*J185*$AS$8)</f>
        <v>0</v>
      </c>
      <c r="AT185" s="83"/>
      <c r="AU185" s="54">
        <f>SUM(AT185*E185*F185*H185*J185*$AU$8)</f>
        <v>0</v>
      </c>
      <c r="AV185" s="83">
        <v>0</v>
      </c>
      <c r="AW185" s="54">
        <f>SUM(AV185*E185*F185*H185*J185*$AW$8)</f>
        <v>0</v>
      </c>
      <c r="AX185" s="83"/>
      <c r="AY185" s="54">
        <f>SUM(AX185*E185*F185*H185*J185*$AY$8)</f>
        <v>0</v>
      </c>
      <c r="AZ185" s="83"/>
      <c r="BA185" s="54">
        <f>SUM(AZ185*E185*F185*H185*J185*$BA$8)</f>
        <v>0</v>
      </c>
      <c r="BB185" s="83"/>
      <c r="BC185" s="54">
        <f>SUM(BB185*E185*F185*H185*J185*$BC$8)</f>
        <v>0</v>
      </c>
      <c r="BD185" s="83"/>
      <c r="BE185" s="54">
        <f t="shared" si="540"/>
        <v>0</v>
      </c>
      <c r="BF185" s="83"/>
      <c r="BG185" s="54">
        <f>BF185*E185*F185*H185*J185*$BG$8</f>
        <v>0</v>
      </c>
      <c r="BH185" s="83"/>
      <c r="BI185" s="54">
        <f>BH185*E185*F185*H185*J185*$BI$8</f>
        <v>0</v>
      </c>
      <c r="BJ185" s="83"/>
      <c r="BK185" s="54">
        <f>BJ185*E185*F185*H185*J185*$BK$8</f>
        <v>0</v>
      </c>
      <c r="BL185" s="83"/>
      <c r="BM185" s="54">
        <f>SUM(BL185*E185*F185*H185*J185*$BM$8)</f>
        <v>0</v>
      </c>
      <c r="BN185" s="83">
        <v>13</v>
      </c>
      <c r="BO185" s="54">
        <f>SUM(BN185*E185*F185*H185*J185*$BO$8)</f>
        <v>113189.44</v>
      </c>
      <c r="BP185" s="83"/>
      <c r="BQ185" s="54">
        <f>SUM(BP185*E185*F185*H185*J185*$BQ$8)</f>
        <v>0</v>
      </c>
      <c r="BR185" s="83"/>
      <c r="BS185" s="54">
        <f>SUM(BR185*E185*F185*H185*J185*$BS$8)</f>
        <v>0</v>
      </c>
      <c r="BT185" s="83"/>
      <c r="BU185" s="54">
        <f>SUM(BT185*E185*F185*H185*J185*$BU$8)</f>
        <v>0</v>
      </c>
      <c r="BV185" s="83"/>
      <c r="BW185" s="54">
        <f>BV185*E185*F185*H185*J185*$BW$8</f>
        <v>0</v>
      </c>
      <c r="BX185" s="83"/>
      <c r="BY185" s="54">
        <f>SUM(BX185*E185*F185*H185*J185*$BY$8)</f>
        <v>0</v>
      </c>
      <c r="BZ185" s="83"/>
      <c r="CA185" s="54">
        <f>SUM(BZ185*E185*F185*H185*J185*$CA$8)</f>
        <v>0</v>
      </c>
      <c r="CB185" s="83">
        <v>0</v>
      </c>
      <c r="CC185" s="54">
        <f>SUM(CB185*E185*F185*H185*J185*$CC$8)</f>
        <v>0</v>
      </c>
      <c r="CD185" s="83">
        <v>0</v>
      </c>
      <c r="CE185" s="54">
        <f>SUM(CD185*E185*F185*H185*J185*$CE$8)</f>
        <v>0</v>
      </c>
      <c r="CF185" s="83"/>
      <c r="CG185" s="54">
        <f>CF185*E185*F185*H185*J185*$CG$8</f>
        <v>0</v>
      </c>
      <c r="CH185" s="83"/>
      <c r="CI185" s="54">
        <f>SUM(CH185*E185*F185*H185*J185*$CI$8)</f>
        <v>0</v>
      </c>
      <c r="CJ185" s="83"/>
      <c r="CK185" s="54">
        <f>SUM(CJ185*E185*F185*H185*K185*$CK$8)</f>
        <v>0</v>
      </c>
      <c r="CL185" s="83">
        <v>0</v>
      </c>
      <c r="CM185" s="54">
        <f>SUM(CL185*E185*F185*H185*K185*$CM$8)</f>
        <v>0</v>
      </c>
      <c r="CN185" s="83">
        <v>0</v>
      </c>
      <c r="CO185" s="54">
        <f>SUM(CN185*E185*F185*H185*K185*$CO$8)</f>
        <v>0</v>
      </c>
      <c r="CP185" s="83">
        <v>0</v>
      </c>
      <c r="CQ185" s="54">
        <f t="shared" si="541"/>
        <v>0</v>
      </c>
      <c r="CR185" s="83"/>
      <c r="CS185" s="54">
        <f>SUM(CR185*E185*F185*H185*K185*$CS$8)</f>
        <v>0</v>
      </c>
      <c r="CT185" s="83"/>
      <c r="CU185" s="54">
        <f>SUM(CT185*E185*F185*H185*K185*$CU$8)</f>
        <v>0</v>
      </c>
      <c r="CV185" s="83"/>
      <c r="CW185" s="54">
        <f>SUM(CV185*E185*F185*H185*K185*$CW$8)</f>
        <v>0</v>
      </c>
      <c r="CX185" s="83">
        <v>0</v>
      </c>
      <c r="CY185" s="54">
        <f>SUM(CX185*E185*F185*H185*K185*$CY$8)</f>
        <v>0</v>
      </c>
      <c r="CZ185" s="83"/>
      <c r="DA185" s="54">
        <f>SUM(CZ185*E185*F185*H185*K185*$DA$8)</f>
        <v>0</v>
      </c>
      <c r="DB185" s="83">
        <v>0</v>
      </c>
      <c r="DC185" s="54">
        <f>SUM(DB185*E185*F185*H185*K185*$DC$8)</f>
        <v>0</v>
      </c>
      <c r="DD185" s="83"/>
      <c r="DE185" s="54">
        <f>SUM(DD185*E185*F185*H185*K185*$DE$8)</f>
        <v>0</v>
      </c>
      <c r="DF185" s="83">
        <v>0</v>
      </c>
      <c r="DG185" s="54">
        <f>SUM(DF185*E185*F185*H185*K185*$DG$8)</f>
        <v>0</v>
      </c>
      <c r="DH185" s="83">
        <v>0</v>
      </c>
      <c r="DI185" s="54">
        <f>SUM(DH185*E185*F185*H185*K185*$DI$8)</f>
        <v>0</v>
      </c>
      <c r="DJ185" s="83"/>
      <c r="DK185" s="54">
        <f>SUM(DJ185*E185*F185*H185*K185*$DK$8)</f>
        <v>0</v>
      </c>
      <c r="DL185" s="83"/>
      <c r="DM185" s="54">
        <f>SUM(DL185*E185*F185*H185*K185*$DM$8)</f>
        <v>0</v>
      </c>
      <c r="DN185" s="83"/>
      <c r="DO185" s="54">
        <f>DN185*E185*F185*H185*K185*$DO$8</f>
        <v>0</v>
      </c>
      <c r="DP185" s="83"/>
      <c r="DQ185" s="54">
        <f>SUM(DP185*E185*F185*H185*K185*$DQ$8)</f>
        <v>0</v>
      </c>
      <c r="DR185" s="83">
        <v>0</v>
      </c>
      <c r="DS185" s="54">
        <f>SUM(DR185*E185*F185*H185*K185*$DS$8)</f>
        <v>0</v>
      </c>
      <c r="DT185" s="83">
        <v>0</v>
      </c>
      <c r="DU185" s="54">
        <f t="shared" si="542"/>
        <v>0</v>
      </c>
      <c r="DV185" s="57"/>
      <c r="DW185" s="54">
        <f>SUM(DV185*E185*F185*H185*M185*$DW$8)</f>
        <v>0</v>
      </c>
      <c r="DX185" s="134"/>
      <c r="DY185" s="54">
        <f>SUM(DX185*E185*F185*H185*J185*$DY$8)</f>
        <v>0</v>
      </c>
      <c r="DZ185" s="57"/>
      <c r="EA185" s="59">
        <f>SUM(DZ185*E185*F185*H185*J185*$EA$8)</f>
        <v>0</v>
      </c>
      <c r="EB185" s="83"/>
      <c r="EC185" s="54">
        <f>SUM(EB185*E185*F185*H185*J185*$EC$8)</f>
        <v>0</v>
      </c>
      <c r="ED185" s="83"/>
      <c r="EE185" s="54">
        <f>SUM(ED185*E185*F185*H185*J185*$EE$8)</f>
        <v>0</v>
      </c>
      <c r="EF185" s="57"/>
      <c r="EG185" s="54">
        <f>EF185*E185*F185*H185*J185*$EG$8</f>
        <v>0</v>
      </c>
      <c r="EH185" s="53"/>
      <c r="EI185" s="54">
        <f>EH185*E185*F185*H185*J185*$EI$8</f>
        <v>0</v>
      </c>
      <c r="EJ185" s="53"/>
      <c r="EK185" s="54"/>
      <c r="EL185" s="60">
        <f t="shared" si="543"/>
        <v>13</v>
      </c>
      <c r="EM185" s="60">
        <f t="shared" si="543"/>
        <v>113189.44</v>
      </c>
      <c r="EN185" s="1">
        <f>EL185*H185</f>
        <v>13</v>
      </c>
      <c r="EQ185" s="200"/>
      <c r="ER185" s="200"/>
      <c r="ES185" s="200"/>
      <c r="ET185" s="200"/>
      <c r="EU185" s="200"/>
      <c r="EV185" s="200"/>
      <c r="EW185" s="200"/>
      <c r="EX185" s="200"/>
      <c r="EY185" s="200"/>
      <c r="EZ185" s="200"/>
      <c r="FA185" s="200"/>
      <c r="FB185" s="200"/>
      <c r="FC185" s="200"/>
      <c r="FD185" s="200"/>
      <c r="FE185" s="200"/>
      <c r="FF185" s="200"/>
      <c r="FG185" s="200"/>
      <c r="FH185" s="200"/>
      <c r="FI185" s="200"/>
      <c r="FJ185" s="200"/>
      <c r="FK185" s="200"/>
      <c r="FL185" s="200"/>
      <c r="FM185" s="200"/>
      <c r="FN185" s="200"/>
      <c r="FO185" s="200"/>
      <c r="FP185" s="200"/>
      <c r="FQ185" s="200"/>
      <c r="FR185" s="200"/>
      <c r="FS185" s="200"/>
      <c r="FT185" s="200"/>
      <c r="FU185" s="200"/>
      <c r="FV185" s="200"/>
      <c r="FW185" s="200"/>
      <c r="FX185" s="200"/>
      <c r="FY185" s="200"/>
      <c r="FZ185" s="200"/>
      <c r="GA185" s="200"/>
      <c r="GB185" s="200"/>
      <c r="GC185" s="200"/>
      <c r="GD185" s="200"/>
      <c r="GE185" s="200"/>
      <c r="GF185" s="200"/>
      <c r="GG185" s="200"/>
      <c r="GH185" s="200"/>
      <c r="GI185" s="200"/>
      <c r="GJ185" s="200"/>
      <c r="GK185" s="200"/>
      <c r="GL185" s="200"/>
      <c r="GM185" s="200"/>
      <c r="GN185" s="200"/>
      <c r="GO185" s="200"/>
      <c r="GP185" s="200"/>
      <c r="GQ185" s="200"/>
      <c r="GR185" s="200"/>
      <c r="GS185" s="200"/>
      <c r="GT185" s="200"/>
      <c r="GU185" s="200"/>
      <c r="GV185" s="200"/>
      <c r="GW185" s="200"/>
      <c r="GX185" s="200"/>
      <c r="GY185" s="200"/>
      <c r="GZ185" s="200"/>
      <c r="HA185" s="200"/>
      <c r="HB185" s="200"/>
      <c r="HC185" s="200"/>
      <c r="HD185" s="200"/>
      <c r="HE185" s="200"/>
      <c r="HF185" s="200"/>
      <c r="HG185" s="200"/>
      <c r="HH185" s="200"/>
      <c r="HI185" s="200"/>
      <c r="HJ185" s="200"/>
      <c r="HK185" s="200"/>
      <c r="HL185" s="200"/>
      <c r="HM185" s="200"/>
      <c r="HN185" s="200"/>
      <c r="HO185" s="200"/>
      <c r="HP185" s="200"/>
      <c r="HQ185" s="200"/>
      <c r="HR185" s="200"/>
      <c r="HS185" s="200"/>
      <c r="HT185" s="200"/>
      <c r="HU185" s="200"/>
      <c r="HV185" s="200"/>
      <c r="HW185" s="200"/>
      <c r="HX185" s="200"/>
      <c r="HY185" s="200"/>
      <c r="HZ185" s="200"/>
      <c r="IA185" s="200"/>
      <c r="IB185" s="200"/>
      <c r="IC185" s="200"/>
      <c r="ID185" s="200"/>
      <c r="IE185" s="200"/>
      <c r="IF185" s="200"/>
      <c r="IG185" s="200"/>
      <c r="IH185" s="200"/>
      <c r="II185" s="200"/>
      <c r="IJ185" s="200"/>
      <c r="IK185" s="200"/>
      <c r="IL185" s="200"/>
      <c r="IM185" s="200"/>
      <c r="IN185" s="200"/>
      <c r="IO185" s="200"/>
      <c r="IP185" s="200"/>
      <c r="IQ185" s="200"/>
      <c r="IR185" s="200"/>
      <c r="IS185" s="200"/>
      <c r="IT185" s="200"/>
      <c r="IU185" s="200"/>
      <c r="IV185" s="200"/>
      <c r="IW185" s="200"/>
      <c r="IX185" s="200"/>
      <c r="IY185" s="200"/>
      <c r="IZ185" s="200"/>
      <c r="JA185" s="200"/>
      <c r="JB185" s="200"/>
      <c r="JC185" s="200"/>
      <c r="JD185" s="200"/>
      <c r="JE185" s="200"/>
    </row>
    <row r="186" spans="1:266" s="1" customFormat="1" ht="30" x14ac:dyDescent="0.25">
      <c r="A186" s="44"/>
      <c r="B186" s="44">
        <v>136</v>
      </c>
      <c r="C186" s="46" t="s">
        <v>475</v>
      </c>
      <c r="D186" s="130" t="s">
        <v>476</v>
      </c>
      <c r="E186" s="48">
        <v>13520</v>
      </c>
      <c r="F186" s="49">
        <v>9.74</v>
      </c>
      <c r="G186" s="49"/>
      <c r="H186" s="161">
        <v>0.85</v>
      </c>
      <c r="I186" s="50"/>
      <c r="J186" s="131">
        <v>1.4</v>
      </c>
      <c r="K186" s="131">
        <v>1.68</v>
      </c>
      <c r="L186" s="131">
        <v>2.23</v>
      </c>
      <c r="M186" s="131">
        <v>2.57</v>
      </c>
      <c r="N186" s="83"/>
      <c r="O186" s="54">
        <f t="shared" si="536"/>
        <v>0</v>
      </c>
      <c r="P186" s="132"/>
      <c r="Q186" s="54">
        <f>P186*E186*F186*H186*J186*$Q$8</f>
        <v>0</v>
      </c>
      <c r="R186" s="83"/>
      <c r="S186" s="54">
        <f t="shared" si="537"/>
        <v>0</v>
      </c>
      <c r="T186" s="83"/>
      <c r="U186" s="54">
        <f>SUM(T186*E186*F186*H186*J186*$U$8)</f>
        <v>0</v>
      </c>
      <c r="V186" s="83">
        <v>36</v>
      </c>
      <c r="W186" s="53">
        <f>SUM(V186*E186*F186*H186*J186*$W$8)</f>
        <v>5641376.8319999995</v>
      </c>
      <c r="X186" s="83"/>
      <c r="Y186" s="54">
        <f>SUM(X186*E186*F186*H186*J186*$Y$8)</f>
        <v>0</v>
      </c>
      <c r="Z186" s="83"/>
      <c r="AA186" s="54">
        <f>SUM(Z186*E186*F186*H186*J186*$AA$8)</f>
        <v>0</v>
      </c>
      <c r="AB186" s="83"/>
      <c r="AC186" s="54">
        <f t="shared" si="538"/>
        <v>0</v>
      </c>
      <c r="AD186" s="83"/>
      <c r="AE186" s="54">
        <f t="shared" si="539"/>
        <v>0</v>
      </c>
      <c r="AF186" s="83"/>
      <c r="AG186" s="54">
        <f>SUM(AF186*E186*F186*H186*K186*$AG$8)</f>
        <v>0</v>
      </c>
      <c r="AH186" s="83"/>
      <c r="AI186" s="54">
        <f>SUM(AH186*E186*F186*H186*J186*$AI$8)</f>
        <v>0</v>
      </c>
      <c r="AJ186" s="83"/>
      <c r="AK186" s="53">
        <f>SUM(AJ186*E186*F186*H186*J186*$AK$8)</f>
        <v>0</v>
      </c>
      <c r="AL186" s="83"/>
      <c r="AM186" s="54">
        <f>SUM(AL186*E186*F186*H186*J186*$AM$8)</f>
        <v>0</v>
      </c>
      <c r="AN186" s="83">
        <v>150</v>
      </c>
      <c r="AO186" s="54">
        <f>SUM(AN186*E186*F186*H186*J186*$AO$8)</f>
        <v>23505736.799999997</v>
      </c>
      <c r="AP186" s="83"/>
      <c r="AQ186" s="54">
        <f>SUM(E186*F186*H186*J186*AP186*$AQ$8)</f>
        <v>0</v>
      </c>
      <c r="AR186" s="83"/>
      <c r="AS186" s="54">
        <f>SUM(AR186*E186*F186*H186*J186*$AS$8)</f>
        <v>0</v>
      </c>
      <c r="AT186" s="83"/>
      <c r="AU186" s="54">
        <f>SUM(AT186*E186*F186*H186*J186*$AU$8)</f>
        <v>0</v>
      </c>
      <c r="AV186" s="83"/>
      <c r="AW186" s="54">
        <f>SUM(AV186*E186*F186*H186*J186*$AW$8)</f>
        <v>0</v>
      </c>
      <c r="AX186" s="83"/>
      <c r="AY186" s="54">
        <f>SUM(AX186*E186*F186*H186*J186*$AY$8)</f>
        <v>0</v>
      </c>
      <c r="AZ186" s="83"/>
      <c r="BA186" s="54">
        <f>SUM(AZ186*E186*F186*H186*J186*$BA$8)</f>
        <v>0</v>
      </c>
      <c r="BB186" s="83"/>
      <c r="BC186" s="54">
        <f>SUM(BB186*E186*F186*H186*J186*$BC$8)</f>
        <v>0</v>
      </c>
      <c r="BD186" s="83"/>
      <c r="BE186" s="54">
        <f t="shared" si="540"/>
        <v>0</v>
      </c>
      <c r="BF186" s="83"/>
      <c r="BG186" s="54">
        <f>BF186*E186*F186*H186*J186*$BG$8</f>
        <v>0</v>
      </c>
      <c r="BH186" s="83"/>
      <c r="BI186" s="54">
        <f>BH186*E186*F186*H186*J186*$BI$8</f>
        <v>0</v>
      </c>
      <c r="BJ186" s="83"/>
      <c r="BK186" s="54">
        <f>BJ186*E186*F186*H186*J186*$BK$8</f>
        <v>0</v>
      </c>
      <c r="BL186" s="83"/>
      <c r="BM186" s="54">
        <f>SUM(BL186*E186*F186*H186*J186*$BM$8)</f>
        <v>0</v>
      </c>
      <c r="BN186" s="83"/>
      <c r="BO186" s="54">
        <f>SUM(BN186*E186*F186*H186*J186*$BO$8)</f>
        <v>0</v>
      </c>
      <c r="BP186" s="83"/>
      <c r="BQ186" s="54">
        <f>SUM(BP186*E186*F186*H186*J186*$BQ$8)</f>
        <v>0</v>
      </c>
      <c r="BR186" s="83"/>
      <c r="BS186" s="54">
        <f>SUM(BR186*E186*F186*H186*J186*$BS$8)</f>
        <v>0</v>
      </c>
      <c r="BT186" s="83"/>
      <c r="BU186" s="54">
        <f>SUM(BT186*E186*F186*H186*J186*$BU$8)</f>
        <v>0</v>
      </c>
      <c r="BV186" s="83"/>
      <c r="BW186" s="54">
        <f>BV186*E186*F186*H186*J186*$BW$8</f>
        <v>0</v>
      </c>
      <c r="BX186" s="83"/>
      <c r="BY186" s="54">
        <f>SUM(BX186*E186*F186*H186*J186*$BY$8)</f>
        <v>0</v>
      </c>
      <c r="BZ186" s="83"/>
      <c r="CA186" s="54">
        <f>SUM(BZ186*E186*F186*H186*J186*$CA$8)</f>
        <v>0</v>
      </c>
      <c r="CB186" s="83"/>
      <c r="CC186" s="54">
        <f>SUM(CB186*E186*F186*H186*J186*$CC$8)</f>
        <v>0</v>
      </c>
      <c r="CD186" s="83"/>
      <c r="CE186" s="54">
        <f>SUM(CD186*E186*F186*H186*J186*$CE$8)</f>
        <v>0</v>
      </c>
      <c r="CF186" s="83"/>
      <c r="CG186" s="54">
        <f>CF186*E186*F186*H186*J186*$CG$8</f>
        <v>0</v>
      </c>
      <c r="CH186" s="83"/>
      <c r="CI186" s="54">
        <f>SUM(CH186*E186*F186*H186*J186*$CI$8)</f>
        <v>0</v>
      </c>
      <c r="CJ186" s="83"/>
      <c r="CK186" s="54">
        <f>SUM(CJ186*E186*F186*H186*K186*$CK$8)</f>
        <v>0</v>
      </c>
      <c r="CL186" s="83"/>
      <c r="CM186" s="54">
        <f>SUM(CL186*E186*F186*H186*K186*$CM$8)</f>
        <v>0</v>
      </c>
      <c r="CN186" s="83"/>
      <c r="CO186" s="54">
        <f>SUM(CN186*E186*F186*H186*K186*$CO$8)</f>
        <v>0</v>
      </c>
      <c r="CP186" s="83"/>
      <c r="CQ186" s="54">
        <f t="shared" si="541"/>
        <v>0</v>
      </c>
      <c r="CR186" s="83"/>
      <c r="CS186" s="54">
        <f>SUM(CR186*E186*F186*H186*K186*$CS$8)</f>
        <v>0</v>
      </c>
      <c r="CT186" s="83"/>
      <c r="CU186" s="54">
        <f>SUM(CT186*E186*F186*H186*K186*$CU$8)</f>
        <v>0</v>
      </c>
      <c r="CV186" s="83"/>
      <c r="CW186" s="54">
        <f>SUM(CV186*E186*F186*H186*K186*$CW$8)</f>
        <v>0</v>
      </c>
      <c r="CX186" s="83"/>
      <c r="CY186" s="54">
        <f>SUM(CX186*E186*F186*H186*K186*$CY$8)</f>
        <v>0</v>
      </c>
      <c r="CZ186" s="83"/>
      <c r="DA186" s="54">
        <f>SUM(CZ186*E186*F186*H186*K186*$DA$8)</f>
        <v>0</v>
      </c>
      <c r="DB186" s="83"/>
      <c r="DC186" s="54">
        <f>SUM(DB186*E186*F186*H186*K186*$DC$8)</f>
        <v>0</v>
      </c>
      <c r="DD186" s="83"/>
      <c r="DE186" s="54">
        <f>SUM(DD186*E186*F186*H186*K186*$DE$8)</f>
        <v>0</v>
      </c>
      <c r="DF186" s="83"/>
      <c r="DG186" s="54">
        <f>SUM(DF186*E186*F186*H186*K186*$DG$8)</f>
        <v>0</v>
      </c>
      <c r="DH186" s="83"/>
      <c r="DI186" s="54">
        <f>SUM(DH186*E186*F186*H186*K186*$DI$8)</f>
        <v>0</v>
      </c>
      <c r="DJ186" s="83"/>
      <c r="DK186" s="54">
        <f>SUM(DJ186*E186*F186*H186*K186*$DK$8)</f>
        <v>0</v>
      </c>
      <c r="DL186" s="83"/>
      <c r="DM186" s="54">
        <f>SUM(DL186*E186*F186*H186*K186*$DM$8)</f>
        <v>0</v>
      </c>
      <c r="DN186" s="83"/>
      <c r="DO186" s="54">
        <f>DN186*E186*F186*H186*K186*$DO$8</f>
        <v>0</v>
      </c>
      <c r="DP186" s="83"/>
      <c r="DQ186" s="54">
        <f>SUM(DP186*E186*F186*H186*K186*$DQ$8)</f>
        <v>0</v>
      </c>
      <c r="DR186" s="83"/>
      <c r="DS186" s="54">
        <f>SUM(DR186*E186*F186*H186*K186*$DS$8)</f>
        <v>0</v>
      </c>
      <c r="DT186" s="83"/>
      <c r="DU186" s="54">
        <f t="shared" si="542"/>
        <v>0</v>
      </c>
      <c r="DV186" s="57">
        <v>2</v>
      </c>
      <c r="DW186" s="54">
        <f>SUM(DV186*E186*F186*H186*M186*$DW$8)</f>
        <v>575330.89119999995</v>
      </c>
      <c r="DX186" s="33"/>
      <c r="DY186" s="54">
        <f>SUM(DX186*E186*F186*H186*J186*$DY$8)</f>
        <v>0</v>
      </c>
      <c r="DZ186" s="57"/>
      <c r="EA186" s="59">
        <f>SUM(DZ186*E186*F186*H186*J186*$EA$8)</f>
        <v>0</v>
      </c>
      <c r="EB186" s="83"/>
      <c r="EC186" s="54">
        <f>SUM(EB186*E186*F186*H186*J186*$EC$8)</f>
        <v>0</v>
      </c>
      <c r="ED186" s="83"/>
      <c r="EE186" s="54">
        <f>SUM(ED186*E186*F186*H186*J186*$EE$8)</f>
        <v>0</v>
      </c>
      <c r="EF186" s="57"/>
      <c r="EG186" s="54">
        <f>EF186*E186*F186*H186*J186*$EG$8</f>
        <v>0</v>
      </c>
      <c r="EH186" s="53"/>
      <c r="EI186" s="54">
        <f>EH186*E186*F186*H186*J186*$EI$8</f>
        <v>0</v>
      </c>
      <c r="EJ186" s="53"/>
      <c r="EK186" s="54"/>
      <c r="EL186" s="60">
        <f t="shared" si="543"/>
        <v>188</v>
      </c>
      <c r="EM186" s="60">
        <f t="shared" si="543"/>
        <v>29722444.523199994</v>
      </c>
      <c r="EN186" s="1">
        <f>EL186*H186</f>
        <v>159.79999999999998</v>
      </c>
      <c r="EQ186" s="5"/>
      <c r="ER186" s="5"/>
      <c r="ES186" s="5"/>
      <c r="ET186" s="5"/>
      <c r="EU186" s="5"/>
      <c r="EV186" s="5"/>
      <c r="EW186" s="5"/>
      <c r="EX186" s="5"/>
      <c r="EY186" s="5"/>
      <c r="EZ186" s="5"/>
      <c r="FA186" s="5"/>
      <c r="FB186" s="5"/>
      <c r="FC186" s="5"/>
      <c r="FD186" s="5"/>
      <c r="FE186" s="5"/>
      <c r="FF186" s="5"/>
      <c r="FG186" s="5"/>
      <c r="FH186" s="5"/>
      <c r="FI186" s="5"/>
      <c r="FJ186" s="5"/>
      <c r="FK186" s="5"/>
      <c r="FL186" s="5"/>
      <c r="FM186" s="5"/>
      <c r="FN186" s="5"/>
      <c r="FO186" s="5"/>
      <c r="FP186" s="5"/>
      <c r="FQ186" s="5"/>
      <c r="FR186" s="5"/>
      <c r="FS186" s="5"/>
      <c r="FT186" s="5"/>
      <c r="FU186" s="5"/>
      <c r="FV186" s="5"/>
      <c r="FW186" s="5"/>
      <c r="FX186" s="5"/>
      <c r="FY186" s="5"/>
      <c r="FZ186" s="5"/>
      <c r="GA186" s="5"/>
      <c r="GB186" s="5"/>
      <c r="GC186" s="5"/>
      <c r="GD186" s="5"/>
      <c r="GE186" s="5"/>
      <c r="GF186" s="5"/>
      <c r="GG186" s="5"/>
      <c r="GH186" s="5"/>
      <c r="GI186" s="5"/>
      <c r="GJ186" s="5"/>
      <c r="GK186" s="5"/>
      <c r="GL186" s="5"/>
      <c r="GM186" s="5"/>
      <c r="GN186" s="5"/>
      <c r="GO186" s="5"/>
      <c r="GP186" s="5"/>
      <c r="GQ186" s="5"/>
      <c r="GR186" s="5"/>
      <c r="GS186" s="5"/>
      <c r="GT186" s="5"/>
      <c r="GU186" s="5"/>
      <c r="GV186" s="5"/>
      <c r="GW186" s="5"/>
      <c r="GX186" s="5"/>
      <c r="GY186" s="5"/>
      <c r="GZ186" s="5"/>
      <c r="HA186" s="5"/>
      <c r="HB186" s="5"/>
      <c r="HC186" s="5"/>
      <c r="HD186" s="5"/>
      <c r="HE186" s="5"/>
      <c r="HF186" s="5"/>
      <c r="HG186" s="5"/>
      <c r="HH186" s="5"/>
      <c r="HI186" s="5"/>
      <c r="HJ186" s="5"/>
      <c r="HK186" s="5"/>
      <c r="HL186" s="5"/>
      <c r="HM186" s="5"/>
      <c r="HN186" s="5"/>
      <c r="HO186" s="5"/>
      <c r="HP186" s="5"/>
      <c r="HQ186" s="5"/>
      <c r="HR186" s="5"/>
      <c r="HS186" s="5"/>
      <c r="HT186" s="5"/>
      <c r="HU186" s="5"/>
      <c r="HV186" s="5"/>
      <c r="HW186" s="5"/>
      <c r="HX186" s="5"/>
      <c r="HY186" s="5"/>
      <c r="HZ186" s="5"/>
      <c r="IA186" s="5"/>
      <c r="IB186" s="5"/>
      <c r="IC186" s="5"/>
      <c r="ID186" s="5"/>
      <c r="IE186" s="5"/>
      <c r="IF186" s="5"/>
      <c r="IG186" s="5"/>
      <c r="IH186" s="5"/>
      <c r="II186" s="5"/>
      <c r="IJ186" s="5"/>
      <c r="IK186" s="5"/>
      <c r="IL186" s="5"/>
      <c r="IM186" s="5"/>
      <c r="IN186" s="5"/>
      <c r="IO186" s="5"/>
      <c r="IP186" s="5"/>
      <c r="IQ186" s="5"/>
      <c r="IR186" s="5"/>
      <c r="IS186" s="5"/>
      <c r="IT186" s="5"/>
      <c r="IU186" s="5"/>
      <c r="IV186" s="5"/>
      <c r="IW186" s="5"/>
      <c r="IX186" s="5"/>
      <c r="IY186" s="5"/>
      <c r="IZ186" s="5"/>
      <c r="JA186" s="5"/>
      <c r="JB186" s="5"/>
      <c r="JC186" s="5"/>
      <c r="JD186" s="5"/>
      <c r="JE186" s="5"/>
    </row>
    <row r="187" spans="1:266" ht="30" x14ac:dyDescent="0.25">
      <c r="A187" s="44"/>
      <c r="B187" s="44">
        <v>137</v>
      </c>
      <c r="C187" s="46" t="s">
        <v>477</v>
      </c>
      <c r="D187" s="130" t="s">
        <v>478</v>
      </c>
      <c r="E187" s="48">
        <v>13520</v>
      </c>
      <c r="F187" s="78">
        <v>7.4</v>
      </c>
      <c r="G187" s="78"/>
      <c r="H187" s="50">
        <v>1</v>
      </c>
      <c r="I187" s="50"/>
      <c r="J187" s="131">
        <v>1.4</v>
      </c>
      <c r="K187" s="131">
        <v>1.68</v>
      </c>
      <c r="L187" s="131">
        <v>2.23</v>
      </c>
      <c r="M187" s="131">
        <v>2.57</v>
      </c>
      <c r="N187" s="83"/>
      <c r="O187" s="54">
        <f t="shared" si="536"/>
        <v>0</v>
      </c>
      <c r="P187" s="132"/>
      <c r="Q187" s="54">
        <f>P187*E187*F187*H187*J187*$Q$8</f>
        <v>0</v>
      </c>
      <c r="R187" s="83"/>
      <c r="S187" s="54">
        <f t="shared" si="537"/>
        <v>0</v>
      </c>
      <c r="T187" s="83"/>
      <c r="U187" s="54">
        <f>SUM(T187*E187*F187*H187*J187*$U$8)</f>
        <v>0</v>
      </c>
      <c r="V187" s="83"/>
      <c r="W187" s="53">
        <f>SUM(V187*E187*F187*H187*J187*$W$8)</f>
        <v>0</v>
      </c>
      <c r="X187" s="83"/>
      <c r="Y187" s="54">
        <f>SUM(X187*E187*F187*H187*J187*$Y$8)</f>
        <v>0</v>
      </c>
      <c r="Z187" s="83"/>
      <c r="AA187" s="54">
        <f>SUM(Z187*E187*F187*H187*J187*$AA$8)</f>
        <v>0</v>
      </c>
      <c r="AB187" s="83"/>
      <c r="AC187" s="54">
        <f t="shared" si="538"/>
        <v>0</v>
      </c>
      <c r="AD187" s="83"/>
      <c r="AE187" s="54">
        <f t="shared" si="539"/>
        <v>0</v>
      </c>
      <c r="AF187" s="83"/>
      <c r="AG187" s="54">
        <f>SUM(AF187*E187*F187*H187*K187*$AG$8)</f>
        <v>0</v>
      </c>
      <c r="AH187" s="83"/>
      <c r="AI187" s="54">
        <f>SUM(AH187*E187*F187*H187*J187*$AI$8)</f>
        <v>0</v>
      </c>
      <c r="AJ187" s="83"/>
      <c r="AK187" s="53">
        <f>SUM(AJ187*E187*F187*H187*J187*$AK$8)</f>
        <v>0</v>
      </c>
      <c r="AL187" s="83"/>
      <c r="AM187" s="54">
        <f>SUM(AL187*E187*F187*H187*J187*$AM$8)</f>
        <v>0</v>
      </c>
      <c r="AN187" s="136"/>
      <c r="AO187" s="54">
        <f>SUM(AN187*E187*F187*H187*J187*$AO$8)</f>
        <v>0</v>
      </c>
      <c r="AP187" s="83"/>
      <c r="AQ187" s="54">
        <f>SUM(E187*F187*H187*J187*AP187*$AQ$8)</f>
        <v>0</v>
      </c>
      <c r="AR187" s="83"/>
      <c r="AS187" s="54">
        <f>SUM(AR187*E187*F187*H187*J187*$AS$8)</f>
        <v>0</v>
      </c>
      <c r="AT187" s="83"/>
      <c r="AU187" s="54">
        <f>SUM(AT187*E187*F187*H187*J187*$AU$8)</f>
        <v>0</v>
      </c>
      <c r="AV187" s="83"/>
      <c r="AW187" s="54">
        <f>SUM(AV187*E187*F187*H187*J187*$AW$8)</f>
        <v>0</v>
      </c>
      <c r="AX187" s="83"/>
      <c r="AY187" s="54">
        <f>SUM(AX187*E187*F187*H187*J187*$AY$8)</f>
        <v>0</v>
      </c>
      <c r="AZ187" s="83"/>
      <c r="BA187" s="54">
        <f>SUM(AZ187*E187*F187*H187*J187*$BA$8)</f>
        <v>0</v>
      </c>
      <c r="BB187" s="83"/>
      <c r="BC187" s="54">
        <f>SUM(BB187*E187*F187*H187*J187*$BC$8)</f>
        <v>0</v>
      </c>
      <c r="BD187" s="83"/>
      <c r="BE187" s="54">
        <f t="shared" si="540"/>
        <v>0</v>
      </c>
      <c r="BF187" s="83"/>
      <c r="BG187" s="54">
        <f>BF187*E187*F187*H187*J187*$BG$8</f>
        <v>0</v>
      </c>
      <c r="BH187" s="83"/>
      <c r="BI187" s="54">
        <f>BH187*E187*F187*H187*J187*$BI$8</f>
        <v>0</v>
      </c>
      <c r="BJ187" s="83"/>
      <c r="BK187" s="54">
        <f>BJ187*E187*F187*H187*J187*$BK$8</f>
        <v>0</v>
      </c>
      <c r="BL187" s="83"/>
      <c r="BM187" s="54">
        <f>SUM(BL187*E187*F187*H187*J187*$BM$8)</f>
        <v>0</v>
      </c>
      <c r="BN187" s="83"/>
      <c r="BO187" s="54">
        <f>SUM(BN187*E187*F187*H187*J187*$BO$8)</f>
        <v>0</v>
      </c>
      <c r="BP187" s="83"/>
      <c r="BQ187" s="54">
        <f>SUM(BP187*E187*F187*H187*J187*$BQ$8)</f>
        <v>0</v>
      </c>
      <c r="BR187" s="83"/>
      <c r="BS187" s="54">
        <f>SUM(BR187*E187*F187*H187*J187*$BS$8)</f>
        <v>0</v>
      </c>
      <c r="BT187" s="83"/>
      <c r="BU187" s="54">
        <f>SUM(BT187*E187*F187*H187*J187*$BU$8)</f>
        <v>0</v>
      </c>
      <c r="BV187" s="83"/>
      <c r="BW187" s="54">
        <f>BV187*E187*F187*H187*J187*$BW$8</f>
        <v>0</v>
      </c>
      <c r="BX187" s="83"/>
      <c r="BY187" s="54">
        <f>SUM(BX187*E187*F187*H187*J187*$BY$8)</f>
        <v>0</v>
      </c>
      <c r="BZ187" s="83"/>
      <c r="CA187" s="54">
        <f>SUM(BZ187*E187*F187*H187*J187*$CA$8)</f>
        <v>0</v>
      </c>
      <c r="CB187" s="83"/>
      <c r="CC187" s="54">
        <f>SUM(CB187*E187*F187*H187*J187*$CC$8)</f>
        <v>0</v>
      </c>
      <c r="CD187" s="83"/>
      <c r="CE187" s="54">
        <f>SUM(CD187*E187*F187*H187*J187*$CE$8)</f>
        <v>0</v>
      </c>
      <c r="CF187" s="83"/>
      <c r="CG187" s="54">
        <f>CF187*E187*F187*H187*J187*$CG$8</f>
        <v>0</v>
      </c>
      <c r="CH187" s="83"/>
      <c r="CI187" s="54">
        <f>SUM(CH187*E187*F187*H187*J187*$CI$8)</f>
        <v>0</v>
      </c>
      <c r="CJ187" s="83"/>
      <c r="CK187" s="54">
        <f>SUM(CJ187*E187*F187*H187*K187*$CK$8)</f>
        <v>0</v>
      </c>
      <c r="CL187" s="83"/>
      <c r="CM187" s="54">
        <f>SUM(CL187*E187*F187*H187*K187*$CM$8)</f>
        <v>0</v>
      </c>
      <c r="CN187" s="83"/>
      <c r="CO187" s="54">
        <f>SUM(CN187*E187*F187*H187*K187*$CO$8)</f>
        <v>0</v>
      </c>
      <c r="CP187" s="83"/>
      <c r="CQ187" s="54">
        <f t="shared" si="541"/>
        <v>0</v>
      </c>
      <c r="CR187" s="83"/>
      <c r="CS187" s="54">
        <f>SUM(CR187*E187*F187*H187*K187*$CS$8)</f>
        <v>0</v>
      </c>
      <c r="CT187" s="83"/>
      <c r="CU187" s="54">
        <f>SUM(CT187*E187*F187*H187*K187*$CU$8)</f>
        <v>0</v>
      </c>
      <c r="CV187" s="83"/>
      <c r="CW187" s="54">
        <f>SUM(CV187*E187*F187*H187*K187*$CW$8)</f>
        <v>0</v>
      </c>
      <c r="CX187" s="83"/>
      <c r="CY187" s="54">
        <f>SUM(CX187*E187*F187*H187*K187*$CY$8)</f>
        <v>0</v>
      </c>
      <c r="CZ187" s="83"/>
      <c r="DA187" s="54">
        <f>SUM(CZ187*E187*F187*H187*K187*$DA$8)</f>
        <v>0</v>
      </c>
      <c r="DB187" s="83"/>
      <c r="DC187" s="54">
        <f>SUM(DB187*E187*F187*H187*K187*$DC$8)</f>
        <v>0</v>
      </c>
      <c r="DD187" s="83"/>
      <c r="DE187" s="54">
        <f>SUM(DD187*E187*F187*H187*K187*$DE$8)</f>
        <v>0</v>
      </c>
      <c r="DF187" s="83"/>
      <c r="DG187" s="54">
        <f>SUM(DF187*E187*F187*H187*K187*$DG$8)</f>
        <v>0</v>
      </c>
      <c r="DH187" s="83"/>
      <c r="DI187" s="54">
        <f>SUM(DH187*E187*F187*H187*K187*$DI$8)</f>
        <v>0</v>
      </c>
      <c r="DJ187" s="83"/>
      <c r="DK187" s="54">
        <f>SUM(DJ187*E187*F187*H187*K187*$DK$8)</f>
        <v>0</v>
      </c>
      <c r="DL187" s="83"/>
      <c r="DM187" s="54">
        <f>SUM(DL187*E187*F187*H187*K187*$DM$8)</f>
        <v>0</v>
      </c>
      <c r="DN187" s="83"/>
      <c r="DO187" s="54">
        <f>DN187*E187*F187*H187*K187*$DO$8</f>
        <v>0</v>
      </c>
      <c r="DP187" s="83"/>
      <c r="DQ187" s="54">
        <f>SUM(DP187*E187*F187*H187*K187*$DQ$8)</f>
        <v>0</v>
      </c>
      <c r="DR187" s="83"/>
      <c r="DS187" s="54">
        <f>SUM(DR187*E187*F187*H187*K187*$DS$8)</f>
        <v>0</v>
      </c>
      <c r="DT187" s="83"/>
      <c r="DU187" s="54">
        <f t="shared" si="542"/>
        <v>0</v>
      </c>
      <c r="DV187" s="57"/>
      <c r="DW187" s="54">
        <f>SUM(DV187*E187*F187*H187*M187*$DW$8)</f>
        <v>0</v>
      </c>
      <c r="DX187" s="136"/>
      <c r="DY187" s="54">
        <f>SUM(DX187*E187*F187*H187*J187*$DY$8)</f>
        <v>0</v>
      </c>
      <c r="DZ187" s="57"/>
      <c r="EA187" s="59">
        <f>SUM(DZ187*E187*F187*H187*J187*$EA$8)</f>
        <v>0</v>
      </c>
      <c r="EB187" s="83"/>
      <c r="EC187" s="54">
        <f>SUM(EB187*E187*F187*H187*J187*$EC$8)</f>
        <v>0</v>
      </c>
      <c r="ED187" s="83"/>
      <c r="EE187" s="54">
        <f>SUM(ED187*E187*F187*H187*J187*$EE$8)</f>
        <v>0</v>
      </c>
      <c r="EF187" s="57"/>
      <c r="EG187" s="54">
        <f>EF187*E187*F187*H187*J187*$EG$8</f>
        <v>0</v>
      </c>
      <c r="EH187" s="53"/>
      <c r="EI187" s="54">
        <f>EH187*E187*F187*H187*J187*$EI$8</f>
        <v>0</v>
      </c>
      <c r="EJ187" s="53"/>
      <c r="EK187" s="54"/>
      <c r="EL187" s="60">
        <f t="shared" si="543"/>
        <v>0</v>
      </c>
      <c r="EM187" s="60">
        <f t="shared" si="543"/>
        <v>0</v>
      </c>
      <c r="EN187" s="1">
        <f>EL187*H187</f>
        <v>0</v>
      </c>
    </row>
    <row r="188" spans="1:266" ht="30" x14ac:dyDescent="0.25">
      <c r="A188" s="44"/>
      <c r="B188" s="44">
        <v>138</v>
      </c>
      <c r="C188" s="46" t="s">
        <v>479</v>
      </c>
      <c r="D188" s="137" t="s">
        <v>480</v>
      </c>
      <c r="E188" s="48">
        <v>13520</v>
      </c>
      <c r="F188" s="49">
        <v>0.4</v>
      </c>
      <c r="G188" s="49"/>
      <c r="H188" s="81">
        <v>1</v>
      </c>
      <c r="I188" s="82"/>
      <c r="J188" s="119">
        <v>1.4</v>
      </c>
      <c r="K188" s="119">
        <v>1.68</v>
      </c>
      <c r="L188" s="119">
        <v>2.23</v>
      </c>
      <c r="M188" s="120">
        <v>2.57</v>
      </c>
      <c r="N188" s="53">
        <v>10</v>
      </c>
      <c r="O188" s="54">
        <f t="shared" si="536"/>
        <v>75712</v>
      </c>
      <c r="P188" s="55"/>
      <c r="Q188" s="54"/>
      <c r="R188" s="53">
        <v>14</v>
      </c>
      <c r="S188" s="54">
        <f t="shared" si="537"/>
        <v>105996.79999999999</v>
      </c>
      <c r="T188" s="53"/>
      <c r="U188" s="54"/>
      <c r="V188" s="53"/>
      <c r="W188" s="53"/>
      <c r="X188" s="53"/>
      <c r="Y188" s="54"/>
      <c r="Z188" s="53"/>
      <c r="AA188" s="54"/>
      <c r="AB188" s="53">
        <v>17</v>
      </c>
      <c r="AC188" s="54">
        <f t="shared" si="538"/>
        <v>128710.39999999999</v>
      </c>
      <c r="AD188" s="53">
        <v>3</v>
      </c>
      <c r="AE188" s="54">
        <f t="shared" si="539"/>
        <v>27256.32</v>
      </c>
      <c r="AF188" s="53"/>
      <c r="AG188" s="54"/>
      <c r="AH188" s="53"/>
      <c r="AI188" s="54"/>
      <c r="AJ188" s="53"/>
      <c r="AK188" s="53"/>
      <c r="AL188" s="53"/>
      <c r="AM188" s="54"/>
      <c r="AN188" s="53"/>
      <c r="AO188" s="54"/>
      <c r="AP188" s="53"/>
      <c r="AQ188" s="54"/>
      <c r="AR188" s="53"/>
      <c r="AS188" s="54"/>
      <c r="AT188" s="53"/>
      <c r="AU188" s="54"/>
      <c r="AV188" s="53"/>
      <c r="AW188" s="54"/>
      <c r="AX188" s="53"/>
      <c r="AY188" s="54"/>
      <c r="AZ188" s="53"/>
      <c r="BA188" s="54"/>
      <c r="BB188" s="53"/>
      <c r="BC188" s="54"/>
      <c r="BD188" s="53">
        <v>2</v>
      </c>
      <c r="BE188" s="54">
        <f t="shared" si="540"/>
        <v>15142.4</v>
      </c>
      <c r="BF188" s="53"/>
      <c r="BG188" s="54"/>
      <c r="BH188" s="53"/>
      <c r="BI188" s="54"/>
      <c r="BJ188" s="53"/>
      <c r="BK188" s="54"/>
      <c r="BL188" s="53"/>
      <c r="BM188" s="54"/>
      <c r="BN188" s="53"/>
      <c r="BO188" s="54"/>
      <c r="BP188" s="53"/>
      <c r="BQ188" s="54"/>
      <c r="BR188" s="53"/>
      <c r="BS188" s="54"/>
      <c r="BT188" s="53"/>
      <c r="BU188" s="54"/>
      <c r="BV188" s="53"/>
      <c r="BW188" s="54"/>
      <c r="BX188" s="53"/>
      <c r="BY188" s="54"/>
      <c r="BZ188" s="53"/>
      <c r="CA188" s="54"/>
      <c r="CB188" s="53"/>
      <c r="CC188" s="54"/>
      <c r="CD188" s="53"/>
      <c r="CE188" s="54"/>
      <c r="CF188" s="53"/>
      <c r="CG188" s="54"/>
      <c r="CH188" s="68"/>
      <c r="CI188" s="54"/>
      <c r="CJ188" s="53"/>
      <c r="CK188" s="54"/>
      <c r="CL188" s="53"/>
      <c r="CM188" s="54"/>
      <c r="CN188" s="53"/>
      <c r="CO188" s="54"/>
      <c r="CP188" s="109">
        <v>60</v>
      </c>
      <c r="CQ188" s="54">
        <f t="shared" si="541"/>
        <v>545126.40000000002</v>
      </c>
      <c r="CR188" s="53"/>
      <c r="CS188" s="54"/>
      <c r="CT188" s="53"/>
      <c r="CU188" s="54"/>
      <c r="CV188" s="53"/>
      <c r="CW188" s="54"/>
      <c r="CX188" s="53"/>
      <c r="CY188" s="54"/>
      <c r="CZ188" s="53"/>
      <c r="DA188" s="54"/>
      <c r="DB188" s="53"/>
      <c r="DC188" s="54"/>
      <c r="DD188" s="53"/>
      <c r="DE188" s="54"/>
      <c r="DF188" s="53"/>
      <c r="DG188" s="54"/>
      <c r="DH188" s="53"/>
      <c r="DI188" s="54"/>
      <c r="DJ188" s="53"/>
      <c r="DK188" s="54"/>
      <c r="DL188" s="53"/>
      <c r="DM188" s="54"/>
      <c r="DN188" s="53"/>
      <c r="DO188" s="54"/>
      <c r="DP188" s="53"/>
      <c r="DQ188" s="54"/>
      <c r="DR188" s="53"/>
      <c r="DS188" s="54"/>
      <c r="DT188" s="53">
        <v>2</v>
      </c>
      <c r="DU188" s="54">
        <f t="shared" si="542"/>
        <v>24119.68</v>
      </c>
      <c r="DV188" s="57"/>
      <c r="DW188" s="54"/>
      <c r="DX188" s="53"/>
      <c r="DY188" s="54"/>
      <c r="DZ188" s="53"/>
      <c r="EA188" s="59"/>
      <c r="EB188" s="53"/>
      <c r="EC188" s="54"/>
      <c r="ED188" s="53"/>
      <c r="EE188" s="54"/>
      <c r="EF188" s="53"/>
      <c r="EG188" s="54"/>
      <c r="EH188" s="53"/>
      <c r="EI188" s="54"/>
      <c r="EJ188" s="53"/>
      <c r="EK188" s="54">
        <f>EJ188*E188*F188*H188*K188</f>
        <v>0</v>
      </c>
      <c r="EL188" s="60">
        <f t="shared" si="543"/>
        <v>108</v>
      </c>
      <c r="EM188" s="60">
        <f t="shared" si="543"/>
        <v>922064</v>
      </c>
      <c r="EN188" s="1"/>
    </row>
    <row r="189" spans="1:266" x14ac:dyDescent="0.25">
      <c r="A189" s="32">
        <v>37</v>
      </c>
      <c r="B189" s="84"/>
      <c r="C189" s="20"/>
      <c r="D189" s="138" t="s">
        <v>481</v>
      </c>
      <c r="E189" s="48">
        <v>13520</v>
      </c>
      <c r="F189" s="93">
        <v>1.71</v>
      </c>
      <c r="G189" s="93"/>
      <c r="H189" s="36">
        <v>1</v>
      </c>
      <c r="I189" s="36"/>
      <c r="J189" s="139"/>
      <c r="K189" s="139"/>
      <c r="L189" s="139"/>
      <c r="M189" s="139">
        <v>2.57</v>
      </c>
      <c r="N189" s="140">
        <f>SUM(N190:N201)</f>
        <v>0</v>
      </c>
      <c r="O189" s="140">
        <f t="shared" ref="O189:BZ189" si="544">SUM(O190:O201)</f>
        <v>0</v>
      </c>
      <c r="P189" s="140">
        <f t="shared" si="544"/>
        <v>0</v>
      </c>
      <c r="Q189" s="140">
        <f t="shared" si="544"/>
        <v>0</v>
      </c>
      <c r="R189" s="140">
        <f t="shared" si="544"/>
        <v>0</v>
      </c>
      <c r="S189" s="140">
        <f t="shared" si="544"/>
        <v>0</v>
      </c>
      <c r="T189" s="140">
        <f t="shared" si="544"/>
        <v>0</v>
      </c>
      <c r="U189" s="140">
        <f t="shared" si="544"/>
        <v>0</v>
      </c>
      <c r="V189" s="140">
        <f t="shared" si="544"/>
        <v>0</v>
      </c>
      <c r="W189" s="140">
        <f t="shared" si="544"/>
        <v>0</v>
      </c>
      <c r="X189" s="140">
        <f t="shared" si="544"/>
        <v>0</v>
      </c>
      <c r="Y189" s="140">
        <f t="shared" si="544"/>
        <v>0</v>
      </c>
      <c r="Z189" s="140">
        <f t="shared" si="544"/>
        <v>0</v>
      </c>
      <c r="AA189" s="140">
        <f t="shared" si="544"/>
        <v>0</v>
      </c>
      <c r="AB189" s="140">
        <f t="shared" si="544"/>
        <v>0</v>
      </c>
      <c r="AC189" s="140">
        <f t="shared" si="544"/>
        <v>0</v>
      </c>
      <c r="AD189" s="140">
        <f t="shared" si="544"/>
        <v>0</v>
      </c>
      <c r="AE189" s="140">
        <f t="shared" si="544"/>
        <v>0</v>
      </c>
      <c r="AF189" s="140">
        <f t="shared" si="544"/>
        <v>0</v>
      </c>
      <c r="AG189" s="140">
        <f t="shared" si="544"/>
        <v>0</v>
      </c>
      <c r="AH189" s="140">
        <f t="shared" si="544"/>
        <v>0</v>
      </c>
      <c r="AI189" s="140">
        <f t="shared" si="544"/>
        <v>0</v>
      </c>
      <c r="AJ189" s="140">
        <f t="shared" si="544"/>
        <v>0</v>
      </c>
      <c r="AK189" s="140">
        <f t="shared" si="544"/>
        <v>0</v>
      </c>
      <c r="AL189" s="140">
        <f t="shared" si="544"/>
        <v>0</v>
      </c>
      <c r="AM189" s="140">
        <f t="shared" si="544"/>
        <v>0</v>
      </c>
      <c r="AN189" s="140">
        <f t="shared" si="544"/>
        <v>0</v>
      </c>
      <c r="AO189" s="140">
        <f t="shared" si="544"/>
        <v>0</v>
      </c>
      <c r="AP189" s="140">
        <f t="shared" si="544"/>
        <v>0</v>
      </c>
      <c r="AQ189" s="140">
        <f t="shared" si="544"/>
        <v>0</v>
      </c>
      <c r="AR189" s="140">
        <f t="shared" si="544"/>
        <v>0</v>
      </c>
      <c r="AS189" s="140">
        <f t="shared" si="544"/>
        <v>0</v>
      </c>
      <c r="AT189" s="140">
        <f t="shared" si="544"/>
        <v>0</v>
      </c>
      <c r="AU189" s="140">
        <f t="shared" si="544"/>
        <v>0</v>
      </c>
      <c r="AV189" s="140">
        <f t="shared" si="544"/>
        <v>0</v>
      </c>
      <c r="AW189" s="140">
        <f t="shared" si="544"/>
        <v>0</v>
      </c>
      <c r="AX189" s="140">
        <f t="shared" si="544"/>
        <v>0</v>
      </c>
      <c r="AY189" s="140">
        <f t="shared" si="544"/>
        <v>0</v>
      </c>
      <c r="AZ189" s="140">
        <f t="shared" si="544"/>
        <v>0</v>
      </c>
      <c r="BA189" s="140">
        <f t="shared" si="544"/>
        <v>0</v>
      </c>
      <c r="BB189" s="140">
        <f t="shared" si="544"/>
        <v>0</v>
      </c>
      <c r="BC189" s="140">
        <f t="shared" si="544"/>
        <v>0</v>
      </c>
      <c r="BD189" s="140">
        <f t="shared" si="544"/>
        <v>0</v>
      </c>
      <c r="BE189" s="140">
        <f t="shared" si="544"/>
        <v>0</v>
      </c>
      <c r="BF189" s="140">
        <f t="shared" si="544"/>
        <v>0</v>
      </c>
      <c r="BG189" s="140">
        <f t="shared" si="544"/>
        <v>0</v>
      </c>
      <c r="BH189" s="140">
        <f t="shared" si="544"/>
        <v>0</v>
      </c>
      <c r="BI189" s="140">
        <f t="shared" si="544"/>
        <v>0</v>
      </c>
      <c r="BJ189" s="140">
        <f t="shared" si="544"/>
        <v>0</v>
      </c>
      <c r="BK189" s="140">
        <f t="shared" si="544"/>
        <v>0</v>
      </c>
      <c r="BL189" s="140">
        <f t="shared" si="544"/>
        <v>0</v>
      </c>
      <c r="BM189" s="140">
        <f t="shared" si="544"/>
        <v>0</v>
      </c>
      <c r="BN189" s="140">
        <f t="shared" si="544"/>
        <v>0</v>
      </c>
      <c r="BO189" s="140">
        <f t="shared" si="544"/>
        <v>0</v>
      </c>
      <c r="BP189" s="140">
        <f t="shared" si="544"/>
        <v>0</v>
      </c>
      <c r="BQ189" s="140">
        <f t="shared" si="544"/>
        <v>0</v>
      </c>
      <c r="BR189" s="140">
        <f t="shared" si="544"/>
        <v>0</v>
      </c>
      <c r="BS189" s="140">
        <f t="shared" si="544"/>
        <v>0</v>
      </c>
      <c r="BT189" s="140">
        <f t="shared" si="544"/>
        <v>0</v>
      </c>
      <c r="BU189" s="140">
        <f t="shared" si="544"/>
        <v>0</v>
      </c>
      <c r="BV189" s="140">
        <f t="shared" si="544"/>
        <v>0</v>
      </c>
      <c r="BW189" s="140">
        <f t="shared" si="544"/>
        <v>0</v>
      </c>
      <c r="BX189" s="140">
        <f t="shared" si="544"/>
        <v>0</v>
      </c>
      <c r="BY189" s="140">
        <f t="shared" si="544"/>
        <v>0</v>
      </c>
      <c r="BZ189" s="140">
        <f t="shared" si="544"/>
        <v>0</v>
      </c>
      <c r="CA189" s="140">
        <f t="shared" ref="CA189:EM189" si="545">SUM(CA190:CA201)</f>
        <v>0</v>
      </c>
      <c r="CB189" s="140">
        <f t="shared" si="545"/>
        <v>0</v>
      </c>
      <c r="CC189" s="140">
        <f t="shared" si="545"/>
        <v>0</v>
      </c>
      <c r="CD189" s="140">
        <f t="shared" si="545"/>
        <v>0</v>
      </c>
      <c r="CE189" s="140">
        <f t="shared" si="545"/>
        <v>0</v>
      </c>
      <c r="CF189" s="140">
        <f t="shared" si="545"/>
        <v>0</v>
      </c>
      <c r="CG189" s="140">
        <f t="shared" si="545"/>
        <v>0</v>
      </c>
      <c r="CH189" s="140">
        <f t="shared" si="545"/>
        <v>0</v>
      </c>
      <c r="CI189" s="140">
        <f t="shared" si="545"/>
        <v>0</v>
      </c>
      <c r="CJ189" s="140">
        <f t="shared" si="545"/>
        <v>0</v>
      </c>
      <c r="CK189" s="140">
        <f t="shared" si="545"/>
        <v>0</v>
      </c>
      <c r="CL189" s="140">
        <f t="shared" si="545"/>
        <v>0</v>
      </c>
      <c r="CM189" s="140">
        <f t="shared" si="545"/>
        <v>0</v>
      </c>
      <c r="CN189" s="140">
        <f t="shared" si="545"/>
        <v>0</v>
      </c>
      <c r="CO189" s="140">
        <f t="shared" si="545"/>
        <v>0</v>
      </c>
      <c r="CP189" s="140">
        <f t="shared" si="545"/>
        <v>0</v>
      </c>
      <c r="CQ189" s="140">
        <f t="shared" si="545"/>
        <v>0</v>
      </c>
      <c r="CR189" s="140">
        <f t="shared" si="545"/>
        <v>0</v>
      </c>
      <c r="CS189" s="140">
        <f t="shared" si="545"/>
        <v>0</v>
      </c>
      <c r="CT189" s="140">
        <f t="shared" si="545"/>
        <v>0</v>
      </c>
      <c r="CU189" s="140">
        <f t="shared" si="545"/>
        <v>0</v>
      </c>
      <c r="CV189" s="140">
        <f t="shared" si="545"/>
        <v>0</v>
      </c>
      <c r="CW189" s="140">
        <f t="shared" si="545"/>
        <v>0</v>
      </c>
      <c r="CX189" s="140">
        <f t="shared" si="545"/>
        <v>0</v>
      </c>
      <c r="CY189" s="140">
        <f t="shared" si="545"/>
        <v>0</v>
      </c>
      <c r="CZ189" s="140">
        <f t="shared" si="545"/>
        <v>0</v>
      </c>
      <c r="DA189" s="140">
        <f t="shared" si="545"/>
        <v>0</v>
      </c>
      <c r="DB189" s="140">
        <f t="shared" si="545"/>
        <v>0</v>
      </c>
      <c r="DC189" s="140">
        <f t="shared" si="545"/>
        <v>0</v>
      </c>
      <c r="DD189" s="140">
        <f t="shared" si="545"/>
        <v>0</v>
      </c>
      <c r="DE189" s="140">
        <f t="shared" si="545"/>
        <v>0</v>
      </c>
      <c r="DF189" s="140">
        <f t="shared" si="545"/>
        <v>0</v>
      </c>
      <c r="DG189" s="140">
        <f t="shared" si="545"/>
        <v>0</v>
      </c>
      <c r="DH189" s="140">
        <f t="shared" si="545"/>
        <v>0</v>
      </c>
      <c r="DI189" s="140">
        <f t="shared" si="545"/>
        <v>0</v>
      </c>
      <c r="DJ189" s="140">
        <f t="shared" si="545"/>
        <v>0</v>
      </c>
      <c r="DK189" s="140">
        <f t="shared" si="545"/>
        <v>0</v>
      </c>
      <c r="DL189" s="140">
        <f t="shared" si="545"/>
        <v>0</v>
      </c>
      <c r="DM189" s="140">
        <f t="shared" si="545"/>
        <v>0</v>
      </c>
      <c r="DN189" s="140">
        <f t="shared" si="545"/>
        <v>20</v>
      </c>
      <c r="DO189" s="140">
        <f t="shared" si="545"/>
        <v>710935.67999999993</v>
      </c>
      <c r="DP189" s="140">
        <f t="shared" si="545"/>
        <v>0</v>
      </c>
      <c r="DQ189" s="140">
        <f t="shared" si="545"/>
        <v>0</v>
      </c>
      <c r="DR189" s="140">
        <f t="shared" si="545"/>
        <v>0</v>
      </c>
      <c r="DS189" s="140">
        <f t="shared" si="545"/>
        <v>0</v>
      </c>
      <c r="DT189" s="140">
        <f t="shared" si="545"/>
        <v>0</v>
      </c>
      <c r="DU189" s="140">
        <f t="shared" si="545"/>
        <v>0</v>
      </c>
      <c r="DV189" s="140">
        <f t="shared" si="545"/>
        <v>0</v>
      </c>
      <c r="DW189" s="140">
        <f t="shared" si="545"/>
        <v>0</v>
      </c>
      <c r="DX189" s="140">
        <f t="shared" si="545"/>
        <v>0</v>
      </c>
      <c r="DY189" s="140">
        <f t="shared" si="545"/>
        <v>0</v>
      </c>
      <c r="DZ189" s="140">
        <f t="shared" si="545"/>
        <v>0</v>
      </c>
      <c r="EA189" s="140">
        <f t="shared" si="545"/>
        <v>0</v>
      </c>
      <c r="EB189" s="140">
        <f t="shared" si="545"/>
        <v>0</v>
      </c>
      <c r="EC189" s="140">
        <f t="shared" si="545"/>
        <v>0</v>
      </c>
      <c r="ED189" s="140">
        <f t="shared" si="545"/>
        <v>0</v>
      </c>
      <c r="EE189" s="140">
        <f t="shared" si="545"/>
        <v>0</v>
      </c>
      <c r="EF189" s="140">
        <f t="shared" si="545"/>
        <v>0</v>
      </c>
      <c r="EG189" s="140">
        <f t="shared" si="545"/>
        <v>0</v>
      </c>
      <c r="EH189" s="140">
        <f t="shared" si="545"/>
        <v>2500</v>
      </c>
      <c r="EI189" s="140">
        <f t="shared" si="545"/>
        <v>68398788.640000001</v>
      </c>
      <c r="EJ189" s="140"/>
      <c r="EK189" s="140"/>
      <c r="EL189" s="140">
        <f t="shared" si="545"/>
        <v>2520</v>
      </c>
      <c r="EM189" s="140">
        <f t="shared" si="545"/>
        <v>69109724.319999993</v>
      </c>
      <c r="EN189" s="42">
        <f>EM189/EL189</f>
        <v>27424.493777777774</v>
      </c>
    </row>
    <row r="190" spans="1:266" s="44" customFormat="1" ht="45" x14ac:dyDescent="0.25">
      <c r="B190" s="44">
        <v>139</v>
      </c>
      <c r="C190" s="46" t="s">
        <v>482</v>
      </c>
      <c r="D190" s="130" t="s">
        <v>483</v>
      </c>
      <c r="E190" s="48">
        <v>13520</v>
      </c>
      <c r="F190" s="49">
        <v>1.61</v>
      </c>
      <c r="G190" s="49"/>
      <c r="H190" s="50">
        <v>1</v>
      </c>
      <c r="I190" s="50"/>
      <c r="J190" s="131">
        <v>1.4</v>
      </c>
      <c r="K190" s="131">
        <v>1.68</v>
      </c>
      <c r="L190" s="131">
        <v>2.23</v>
      </c>
      <c r="M190" s="131">
        <v>2.57</v>
      </c>
      <c r="N190" s="141"/>
      <c r="O190" s="54">
        <f>N190*E190*F190*H190*J190*$O$8</f>
        <v>0</v>
      </c>
      <c r="P190" s="141"/>
      <c r="Q190" s="54">
        <f>P190*E190*F190*H190*J190*$Q$8</f>
        <v>0</v>
      </c>
      <c r="R190" s="141"/>
      <c r="S190" s="54">
        <f>R190*E190*F190*H190*J190*$S$8</f>
        <v>0</v>
      </c>
      <c r="T190" s="141"/>
      <c r="U190" s="54">
        <f>SUM(T190*E190*F190*H190*J190*$U$8)</f>
        <v>0</v>
      </c>
      <c r="V190" s="141"/>
      <c r="W190" s="53">
        <f>SUM(V190*E190*F190*H190*J190*$W$8)</f>
        <v>0</v>
      </c>
      <c r="X190" s="141"/>
      <c r="Y190" s="54">
        <f>SUM(X190*E190*F190*H190*J190*$Y$8)</f>
        <v>0</v>
      </c>
      <c r="Z190" s="141"/>
      <c r="AA190" s="54">
        <f>SUM(Z190*E190*F190*H190*J190*$AA$8)</f>
        <v>0</v>
      </c>
      <c r="AB190" s="141"/>
      <c r="AC190" s="54">
        <f>SUM(AB190*E190*F190*H190*J190*$AC$8)</f>
        <v>0</v>
      </c>
      <c r="AD190" s="141"/>
      <c r="AE190" s="54">
        <f>SUM(AD190*E190*F190*H190*K190*$AE$8)</f>
        <v>0</v>
      </c>
      <c r="AF190" s="141"/>
      <c r="AG190" s="54">
        <f>SUM(AF190*E190*F190*H190*K190*$AG$8)</f>
        <v>0</v>
      </c>
      <c r="AH190" s="141"/>
      <c r="AI190" s="54">
        <f>SUM(AH190*E190*F190*H190*J190*$AI$8)</f>
        <v>0</v>
      </c>
      <c r="AJ190" s="142"/>
      <c r="AK190" s="53">
        <f>SUM(AJ190*E190*F190*H190*J190*$AK$8)</f>
        <v>0</v>
      </c>
      <c r="AL190" s="141"/>
      <c r="AM190" s="54">
        <f>SUM(AL190*E190*F190*H190*J190*$AM$8)</f>
        <v>0</v>
      </c>
      <c r="AN190" s="141"/>
      <c r="AO190" s="54">
        <f>SUM(AN190*E190*F190*H190*J190*$AO$8)</f>
        <v>0</v>
      </c>
      <c r="AP190" s="141"/>
      <c r="AQ190" s="54">
        <f>SUM(E190*F190*H190*J190*AP190*$AQ$8)</f>
        <v>0</v>
      </c>
      <c r="AR190" s="141"/>
      <c r="AS190" s="54">
        <f>SUM(AR190*E190*F190*H190*J190*$AS$8)</f>
        <v>0</v>
      </c>
      <c r="AT190" s="141"/>
      <c r="AU190" s="54">
        <f>SUM(AT190*E190*F190*H190*J190*$AU$8)</f>
        <v>0</v>
      </c>
      <c r="AV190" s="141"/>
      <c r="AW190" s="54">
        <f>SUM(AV190*E190*F190*H190*J190*$AW$8)</f>
        <v>0</v>
      </c>
      <c r="AX190" s="141"/>
      <c r="AY190" s="54">
        <f>SUM(AX190*E190*F190*H190*J190*$AY$8)</f>
        <v>0</v>
      </c>
      <c r="AZ190" s="141"/>
      <c r="BA190" s="54">
        <f>SUM(AZ190*E190*F190*H190*J190*$BA$8)</f>
        <v>0</v>
      </c>
      <c r="BB190" s="141"/>
      <c r="BC190" s="54">
        <f>SUM(BB190*E190*F190*H190*J190*$BC$8)</f>
        <v>0</v>
      </c>
      <c r="BD190" s="141"/>
      <c r="BE190" s="54">
        <f>SUM(BD190*E190*F190*H190*J190*$BE$8)</f>
        <v>0</v>
      </c>
      <c r="BF190" s="141"/>
      <c r="BG190" s="54">
        <f>BF190*E190*F190*H190*J190*$BG$8</f>
        <v>0</v>
      </c>
      <c r="BH190" s="141"/>
      <c r="BI190" s="54">
        <f>BH190*E190*F190*H190*J190*$BI$8</f>
        <v>0</v>
      </c>
      <c r="BJ190" s="141"/>
      <c r="BK190" s="54">
        <f>BJ190*E190*F190*H190*J190*$BK$8</f>
        <v>0</v>
      </c>
      <c r="BL190" s="141"/>
      <c r="BM190" s="54">
        <f>SUM(BL190*E190*F190*H190*J190*$BM$8)</f>
        <v>0</v>
      </c>
      <c r="BN190" s="141"/>
      <c r="BO190" s="54">
        <f>SUM(BN190*E190*F190*H190*J190*$BO$8)</f>
        <v>0</v>
      </c>
      <c r="BP190" s="141"/>
      <c r="BQ190" s="54">
        <f>SUM(BP190*E190*F190*H190*J190*$BQ$8)</f>
        <v>0</v>
      </c>
      <c r="BR190" s="141"/>
      <c r="BS190" s="54">
        <f>SUM(BR190*E190*F190*H190*J190*$BS$8)</f>
        <v>0</v>
      </c>
      <c r="BT190" s="141"/>
      <c r="BU190" s="54">
        <f>SUM(BT190*E190*F190*H190*J190*$BU$8)</f>
        <v>0</v>
      </c>
      <c r="BV190" s="141"/>
      <c r="BW190" s="54">
        <f>BV190*E190*F190*H190*J190*$BW$8</f>
        <v>0</v>
      </c>
      <c r="BX190" s="141"/>
      <c r="BY190" s="54">
        <f>SUM(BX190*E190*F190*H190*J190*$BY$8)</f>
        <v>0</v>
      </c>
      <c r="BZ190" s="141"/>
      <c r="CA190" s="54">
        <f>SUM(BZ190*E190*F190*H190*J190*$CA$8)</f>
        <v>0</v>
      </c>
      <c r="CB190" s="141"/>
      <c r="CC190" s="54">
        <f>SUM(CB190*E190*F190*H190*J190*$CC$8)</f>
        <v>0</v>
      </c>
      <c r="CD190" s="141"/>
      <c r="CE190" s="54">
        <f>SUM(CD190*E190*F190*H190*J190*$CE$8)</f>
        <v>0</v>
      </c>
      <c r="CF190" s="141"/>
      <c r="CG190" s="54">
        <f>CF190*E190*F190*H190*J190*$CG$8</f>
        <v>0</v>
      </c>
      <c r="CH190" s="141"/>
      <c r="CI190" s="54">
        <f>SUM(CH190*E190*F190*H190*J190*$CI$8)</f>
        <v>0</v>
      </c>
      <c r="CJ190" s="141"/>
      <c r="CK190" s="54">
        <f>SUM(CJ190*E190*F190*H190*K190*$CK$8)</f>
        <v>0</v>
      </c>
      <c r="CL190" s="141"/>
      <c r="CM190" s="54">
        <f>SUM(CL190*E190*F190*H190*K190*$CM$8)</f>
        <v>0</v>
      </c>
      <c r="CN190" s="141"/>
      <c r="CO190" s="54">
        <f>SUM(CN190*E190*F190*H190*K190*$CO$8)</f>
        <v>0</v>
      </c>
      <c r="CP190" s="141"/>
      <c r="CQ190" s="54">
        <f>SUM(CP190*E190*F190*H190*K190*$CQ$8)</f>
        <v>0</v>
      </c>
      <c r="CR190" s="141"/>
      <c r="CS190" s="54">
        <f>SUM(CR190*E190*F190*H190*K190*$CS$8)</f>
        <v>0</v>
      </c>
      <c r="CT190" s="141"/>
      <c r="CU190" s="54">
        <f>SUM(CT190*E190*F190*H190*K190*$CU$8)</f>
        <v>0</v>
      </c>
      <c r="CV190" s="141"/>
      <c r="CW190" s="54">
        <f>SUM(CV190*E190*F190*H190*K190*$CW$8)</f>
        <v>0</v>
      </c>
      <c r="CX190" s="141"/>
      <c r="CY190" s="54">
        <f>SUM(CX190*E190*F190*H190*K190*$CY$8)</f>
        <v>0</v>
      </c>
      <c r="CZ190" s="141"/>
      <c r="DA190" s="54">
        <f>SUM(CZ190*E190*F190*H190*K190*$DA$8)</f>
        <v>0</v>
      </c>
      <c r="DB190" s="141"/>
      <c r="DC190" s="54">
        <f>SUM(DB190*E190*F190*H190*K190*$DC$8)</f>
        <v>0</v>
      </c>
      <c r="DD190" s="141"/>
      <c r="DE190" s="54">
        <f>SUM(DD190*E190*F190*H190*K190*$DE$8)</f>
        <v>0</v>
      </c>
      <c r="DF190" s="141"/>
      <c r="DG190" s="54">
        <f>SUM(DF190*E190*F190*H190*K190*$DG$8)</f>
        <v>0</v>
      </c>
      <c r="DH190" s="141"/>
      <c r="DI190" s="54">
        <f>SUM(DH190*E190*F190*H190*K190*$DI$8)</f>
        <v>0</v>
      </c>
      <c r="DJ190" s="141"/>
      <c r="DK190" s="54">
        <f>SUM(DJ190*E190*F190*H190*K190*$DK$8)</f>
        <v>0</v>
      </c>
      <c r="DL190" s="141"/>
      <c r="DM190" s="54">
        <f>SUM(DL190*E190*F190*H190*K190*$DM$8)</f>
        <v>0</v>
      </c>
      <c r="DN190" s="58">
        <v>10</v>
      </c>
      <c r="DO190" s="54">
        <f>DN190*E190*F190*H190*K190*$DO$8</f>
        <v>365688.95999999996</v>
      </c>
      <c r="DP190" s="141"/>
      <c r="DQ190" s="54">
        <f>SUM(DP190*E190*F190*H190*K190*$DQ$8)</f>
        <v>0</v>
      </c>
      <c r="DR190" s="141"/>
      <c r="DS190" s="54">
        <f>SUM(DR190*E190*F190*H190*K190*$DS$8)</f>
        <v>0</v>
      </c>
      <c r="DT190" s="141"/>
      <c r="DU190" s="54">
        <f>SUM(DT190*E190*F190*H190*L190*$DU$8)</f>
        <v>0</v>
      </c>
      <c r="DV190" s="141"/>
      <c r="DW190" s="54">
        <f>SUM(DV190*E190*F190*H190*M190*$DW$8)</f>
        <v>0</v>
      </c>
      <c r="DX190" s="136"/>
      <c r="DY190" s="54">
        <f>SUM(DX190*E190*F190*H190*J190*$DY$8)</f>
        <v>0</v>
      </c>
      <c r="DZ190" s="141"/>
      <c r="EA190" s="59">
        <f>SUM(DZ190*E190*F190*H190*J190*$EA$8)</f>
        <v>0</v>
      </c>
      <c r="EB190" s="141"/>
      <c r="EC190" s="54">
        <f>SUM(EB190*E190*F190*H190*J190*$EC$8)</f>
        <v>0</v>
      </c>
      <c r="ED190" s="141"/>
      <c r="EE190" s="54">
        <f>SUM(ED190*E190*F190*H190*J190*$EE$8)</f>
        <v>0</v>
      </c>
      <c r="EF190" s="58"/>
      <c r="EG190" s="54">
        <f>EF190*E190*F190*H190*J190*$EG$8</f>
        <v>0</v>
      </c>
      <c r="EH190" s="58">
        <f>712+11</f>
        <v>723</v>
      </c>
      <c r="EI190" s="54">
        <f t="shared" ref="EI190:EI201" si="546">EH190*E190*F190*H190*J190*$EI$8</f>
        <v>22032759.84</v>
      </c>
      <c r="EJ190" s="53"/>
      <c r="EK190" s="54"/>
      <c r="EL190" s="60">
        <f t="shared" ref="EL190:EM201" si="547">SUM(N190,X190,P190,R190,Z190,T190,V190,AB190,AD190,AF190,AH190,AJ190,AP190,AR190,AT190,AN190,CJ190,CP190,CT190,BX190,BZ190,CZ190,DB190,DD190,DF190,DH190,DJ190,DL190,AV190,AL190,AX190,AZ190,BB190,BD190,BF190,BH190,BJ190,BL190,BN190,BP190,BR190,EB190,ED190,DX190,DZ190,BT190,BV190,CR190,CL190,CN190,CV190,CX190,CB190,CD190,CF190,CH190,DN190,DP190,DR190,DT190,DV190,EF190,EH190,EJ190)</f>
        <v>733</v>
      </c>
      <c r="EM190" s="60">
        <f t="shared" si="547"/>
        <v>22398448.800000001</v>
      </c>
      <c r="EN190" s="1">
        <f>EL190*H190</f>
        <v>733</v>
      </c>
      <c r="EP190" s="194"/>
      <c r="EQ190" s="5"/>
      <c r="ER190" s="5"/>
      <c r="ES190" s="5"/>
      <c r="ET190" s="5"/>
      <c r="EU190" s="5"/>
      <c r="EV190" s="5"/>
      <c r="EW190" s="5"/>
      <c r="EX190" s="5"/>
      <c r="EY190" s="5"/>
      <c r="EZ190" s="5"/>
      <c r="FA190" s="5"/>
      <c r="FB190" s="5"/>
      <c r="FC190" s="5"/>
      <c r="FD190" s="5"/>
      <c r="FE190" s="5"/>
      <c r="FF190" s="5"/>
      <c r="FG190" s="5"/>
      <c r="FH190" s="5"/>
      <c r="FI190" s="5"/>
      <c r="FJ190" s="5"/>
      <c r="FK190" s="5"/>
      <c r="FL190" s="5"/>
      <c r="FM190" s="5"/>
      <c r="FN190" s="5"/>
      <c r="FO190" s="5"/>
      <c r="FP190" s="5"/>
      <c r="FQ190" s="5"/>
      <c r="FR190" s="5"/>
      <c r="FS190" s="5"/>
      <c r="FT190" s="5"/>
      <c r="FU190" s="5"/>
      <c r="FV190" s="5"/>
      <c r="FW190" s="5"/>
      <c r="FX190" s="5"/>
      <c r="FY190" s="5"/>
      <c r="FZ190" s="5"/>
      <c r="GA190" s="5"/>
      <c r="GB190" s="5"/>
      <c r="GC190" s="5"/>
      <c r="GD190" s="5"/>
      <c r="GE190" s="5"/>
      <c r="GF190" s="5"/>
      <c r="GG190" s="5"/>
      <c r="GH190" s="5"/>
      <c r="GI190" s="5"/>
      <c r="GJ190" s="5"/>
      <c r="GK190" s="5"/>
      <c r="GL190" s="5"/>
      <c r="GM190" s="5"/>
      <c r="GN190" s="5"/>
      <c r="GO190" s="5"/>
      <c r="GP190" s="5"/>
      <c r="GQ190" s="5"/>
      <c r="GR190" s="5"/>
      <c r="GS190" s="5"/>
      <c r="GT190" s="5"/>
      <c r="GU190" s="5"/>
      <c r="GV190" s="5"/>
      <c r="GW190" s="5"/>
      <c r="GX190" s="5"/>
      <c r="GY190" s="5"/>
      <c r="GZ190" s="5"/>
      <c r="HA190" s="5"/>
      <c r="HB190" s="5"/>
      <c r="HC190" s="5"/>
      <c r="HD190" s="5"/>
      <c r="HE190" s="5"/>
      <c r="HF190" s="5"/>
      <c r="HG190" s="5"/>
      <c r="HH190" s="5"/>
      <c r="HI190" s="5"/>
      <c r="HJ190" s="5"/>
      <c r="HK190" s="5"/>
      <c r="HL190" s="5"/>
      <c r="HM190" s="5"/>
      <c r="HN190" s="5"/>
      <c r="HO190" s="5"/>
      <c r="HP190" s="5"/>
      <c r="HQ190" s="5"/>
      <c r="HR190" s="5"/>
      <c r="HS190" s="5"/>
      <c r="HT190" s="5"/>
      <c r="HU190" s="5"/>
      <c r="HV190" s="5"/>
      <c r="HW190" s="5"/>
      <c r="HX190" s="5"/>
      <c r="HY190" s="5"/>
      <c r="HZ190" s="5"/>
      <c r="IA190" s="5"/>
      <c r="IB190" s="5"/>
      <c r="IC190" s="5"/>
      <c r="ID190" s="5"/>
      <c r="IE190" s="5"/>
      <c r="IF190" s="5"/>
      <c r="IG190" s="5"/>
      <c r="IH190" s="5"/>
      <c r="II190" s="5"/>
      <c r="IJ190" s="5"/>
      <c r="IK190" s="5"/>
      <c r="IL190" s="5"/>
      <c r="IM190" s="5"/>
      <c r="IN190" s="5"/>
      <c r="IO190" s="5"/>
      <c r="IP190" s="5"/>
      <c r="IQ190" s="5"/>
      <c r="IR190" s="5"/>
      <c r="IS190" s="5"/>
      <c r="IT190" s="5"/>
      <c r="IU190" s="5"/>
      <c r="IV190" s="5"/>
      <c r="IW190" s="5"/>
      <c r="IX190" s="5"/>
      <c r="IY190" s="5"/>
      <c r="IZ190" s="5"/>
      <c r="JA190" s="5"/>
      <c r="JB190" s="5"/>
      <c r="JC190" s="5"/>
      <c r="JD190" s="5"/>
      <c r="JE190" s="5"/>
      <c r="JF190" s="196"/>
    </row>
    <row r="191" spans="1:266" s="44" customFormat="1" ht="45" x14ac:dyDescent="0.25">
      <c r="B191" s="44">
        <v>140</v>
      </c>
      <c r="C191" s="46" t="s">
        <v>484</v>
      </c>
      <c r="D191" s="130" t="s">
        <v>485</v>
      </c>
      <c r="E191" s="48">
        <v>13520</v>
      </c>
      <c r="F191" s="49">
        <v>1.94</v>
      </c>
      <c r="G191" s="49"/>
      <c r="H191" s="50">
        <v>1</v>
      </c>
      <c r="I191" s="50"/>
      <c r="J191" s="131">
        <v>1.4</v>
      </c>
      <c r="K191" s="131">
        <v>1.68</v>
      </c>
      <c r="L191" s="131">
        <v>2.23</v>
      </c>
      <c r="M191" s="131">
        <v>2.57</v>
      </c>
      <c r="N191" s="143"/>
      <c r="O191" s="54">
        <f>N191*E191*F191*H191*J191*$O$8</f>
        <v>0</v>
      </c>
      <c r="P191" s="144"/>
      <c r="Q191" s="54">
        <f>P191*E191*F191*H191*J191*$Q$8</f>
        <v>0</v>
      </c>
      <c r="R191" s="143"/>
      <c r="S191" s="54">
        <f>R191*E191*F191*H191*J191*$S$8</f>
        <v>0</v>
      </c>
      <c r="T191" s="143"/>
      <c r="U191" s="54">
        <f>SUM(T191*E191*F191*H191*J191*$U$8)</f>
        <v>0</v>
      </c>
      <c r="V191" s="143"/>
      <c r="W191" s="53">
        <f>SUM(V191*E191*F191*H191*J191*$W$8)</f>
        <v>0</v>
      </c>
      <c r="X191" s="143"/>
      <c r="Y191" s="54">
        <f>SUM(X191*E191*F191*H191*J191*$Y$8)</f>
        <v>0</v>
      </c>
      <c r="Z191" s="143"/>
      <c r="AA191" s="54">
        <f>SUM(Z191*E191*F191*H191*J191*$AA$8)</f>
        <v>0</v>
      </c>
      <c r="AB191" s="143"/>
      <c r="AC191" s="54">
        <f>SUM(AB191*E191*F191*H191*J191*$AC$8)</f>
        <v>0</v>
      </c>
      <c r="AD191" s="143"/>
      <c r="AE191" s="54">
        <f>SUM(AD191*E191*F191*H191*K191*$AE$8)</f>
        <v>0</v>
      </c>
      <c r="AF191" s="143"/>
      <c r="AG191" s="54">
        <f>SUM(AF191*E191*F191*H191*K191*$AG$8)</f>
        <v>0</v>
      </c>
      <c r="AH191" s="143"/>
      <c r="AI191" s="54">
        <f>SUM(AH191*E191*F191*H191*J191*$AI$8)</f>
        <v>0</v>
      </c>
      <c r="AK191" s="53">
        <f>SUM(AJ191*E191*F191*H191*J191*$AK$8)</f>
        <v>0</v>
      </c>
      <c r="AL191" s="143"/>
      <c r="AM191" s="54">
        <f>SUM(AL191*E191*F191*H191*J191*$AM$8)</f>
        <v>0</v>
      </c>
      <c r="AN191" s="143"/>
      <c r="AO191" s="54">
        <f>SUM(AN191*E191*F191*H191*J191*$AO$8)</f>
        <v>0</v>
      </c>
      <c r="AP191" s="143"/>
      <c r="AQ191" s="54">
        <f>SUM(E191*F191*H191*J191*AP191*$AQ$8)</f>
        <v>0</v>
      </c>
      <c r="AR191" s="143"/>
      <c r="AS191" s="54">
        <f>SUM(AR191*E191*F191*H191*J191*$AS$8)</f>
        <v>0</v>
      </c>
      <c r="AT191" s="143"/>
      <c r="AU191" s="54">
        <f>SUM(AT191*E191*F191*H191*J191*$AU$8)</f>
        <v>0</v>
      </c>
      <c r="AV191" s="143"/>
      <c r="AW191" s="54">
        <f>SUM(AV191*E191*F191*H191*J191*$AW$8)</f>
        <v>0</v>
      </c>
      <c r="AX191" s="143"/>
      <c r="AY191" s="54">
        <f>SUM(AX191*E191*F191*H191*J191*$AY$8)</f>
        <v>0</v>
      </c>
      <c r="AZ191" s="143"/>
      <c r="BA191" s="54">
        <f>SUM(AZ191*E191*F191*H191*J191*$BA$8)</f>
        <v>0</v>
      </c>
      <c r="BB191" s="143"/>
      <c r="BC191" s="54">
        <f>SUM(BB191*E191*F191*H191*J191*$BC$8)</f>
        <v>0</v>
      </c>
      <c r="BD191" s="143"/>
      <c r="BE191" s="54">
        <f>SUM(BD191*E191*F191*H191*J191*$BE$8)</f>
        <v>0</v>
      </c>
      <c r="BF191" s="143"/>
      <c r="BG191" s="54">
        <f>BF191*E191*F191*H191*J191*$BG$8</f>
        <v>0</v>
      </c>
      <c r="BH191" s="143"/>
      <c r="BI191" s="54">
        <f>BH191*E191*F191*H191*J191*$BI$8</f>
        <v>0</v>
      </c>
      <c r="BJ191" s="143"/>
      <c r="BK191" s="54">
        <f>BJ191*E191*F191*H191*J191*$BK$8</f>
        <v>0</v>
      </c>
      <c r="BL191" s="143"/>
      <c r="BM191" s="54">
        <f>SUM(BL191*E191*F191*H191*J191*$BM$8)</f>
        <v>0</v>
      </c>
      <c r="BN191" s="143"/>
      <c r="BO191" s="54">
        <f>SUM(BN191*E191*F191*H191*J191*$BO$8)</f>
        <v>0</v>
      </c>
      <c r="BP191" s="143"/>
      <c r="BQ191" s="54">
        <f>SUM(BP191*E191*F191*H191*J191*$BQ$8)</f>
        <v>0</v>
      </c>
      <c r="BR191" s="143"/>
      <c r="BS191" s="54">
        <f>SUM(BR191*E191*F191*H191*J191*$BS$8)</f>
        <v>0</v>
      </c>
      <c r="BT191" s="143"/>
      <c r="BU191" s="54">
        <f>SUM(BT191*E191*F191*H191*J191*$BU$8)</f>
        <v>0</v>
      </c>
      <c r="BV191" s="143"/>
      <c r="BW191" s="54">
        <f>BV191*E191*F191*H191*J191*$BW$8</f>
        <v>0</v>
      </c>
      <c r="BX191" s="143"/>
      <c r="BY191" s="54">
        <f>SUM(BX191*E191*F191*H191*J191*$BY$8)</f>
        <v>0</v>
      </c>
      <c r="BZ191" s="143"/>
      <c r="CA191" s="54">
        <f>SUM(BZ191*E191*F191*H191*J191*$CA$8)</f>
        <v>0</v>
      </c>
      <c r="CB191" s="143"/>
      <c r="CC191" s="54">
        <f>SUM(CB191*E191*F191*H191*J191*$CC$8)</f>
        <v>0</v>
      </c>
      <c r="CD191" s="143"/>
      <c r="CE191" s="54">
        <f>SUM(CD191*E191*F191*H191*J191*$CE$8)</f>
        <v>0</v>
      </c>
      <c r="CF191" s="143"/>
      <c r="CG191" s="54">
        <f>CF191*E191*F191*H191*J191*$CG$8</f>
        <v>0</v>
      </c>
      <c r="CH191" s="143"/>
      <c r="CI191" s="54">
        <f>SUM(CH191*E191*F191*H191*J191*$CI$8)</f>
        <v>0</v>
      </c>
      <c r="CJ191" s="143"/>
      <c r="CK191" s="54">
        <f>SUM(CJ191*E191*F191*H191*K191*$CK$8)</f>
        <v>0</v>
      </c>
      <c r="CL191" s="143"/>
      <c r="CM191" s="54">
        <f>SUM(CL191*E191*F191*H191*K191*$CM$8)</f>
        <v>0</v>
      </c>
      <c r="CN191" s="143"/>
      <c r="CO191" s="54">
        <f>SUM(CN191*E191*F191*H191*K191*$CO$8)</f>
        <v>0</v>
      </c>
      <c r="CP191" s="143"/>
      <c r="CQ191" s="54">
        <f>SUM(CP191*E191*F191*H191*K191*$CQ$8)</f>
        <v>0</v>
      </c>
      <c r="CR191" s="143"/>
      <c r="CS191" s="54">
        <f>SUM(CR191*E191*F191*H191*K191*$CS$8)</f>
        <v>0</v>
      </c>
      <c r="CT191" s="143"/>
      <c r="CU191" s="54">
        <f>SUM(CT191*E191*F191*H191*K191*$CU$8)</f>
        <v>0</v>
      </c>
      <c r="CV191" s="143"/>
      <c r="CW191" s="54">
        <f>SUM(CV191*E191*F191*H191*K191*$CW$8)</f>
        <v>0</v>
      </c>
      <c r="CX191" s="143"/>
      <c r="CY191" s="54">
        <f>SUM(CX191*E191*F191*H191*K191*$CY$8)</f>
        <v>0</v>
      </c>
      <c r="CZ191" s="143"/>
      <c r="DA191" s="54">
        <f>SUM(CZ191*E191*F191*H191*K191*$DA$8)</f>
        <v>0</v>
      </c>
      <c r="DB191" s="143"/>
      <c r="DC191" s="54">
        <f>SUM(DB191*E191*F191*H191*K191*$DC$8)</f>
        <v>0</v>
      </c>
      <c r="DD191" s="143"/>
      <c r="DE191" s="54">
        <f>SUM(DD191*E191*F191*H191*K191*$DE$8)</f>
        <v>0</v>
      </c>
      <c r="DF191" s="143"/>
      <c r="DG191" s="54">
        <f>SUM(DF191*E191*F191*H191*K191*$DG$8)</f>
        <v>0</v>
      </c>
      <c r="DH191" s="143"/>
      <c r="DI191" s="54">
        <f>SUM(DH191*E191*F191*H191*K191*$DI$8)</f>
        <v>0</v>
      </c>
      <c r="DJ191" s="143"/>
      <c r="DK191" s="54">
        <f>SUM(DJ191*E191*F191*H191*K191*$DK$8)</f>
        <v>0</v>
      </c>
      <c r="DL191" s="143"/>
      <c r="DM191" s="54">
        <f>SUM(DL191*E191*F191*H191*K191*$DM$8)</f>
        <v>0</v>
      </c>
      <c r="DN191" s="58"/>
      <c r="DO191" s="54">
        <f t="shared" ref="DO191:DO201" si="548">DN191*E191*F191*H191*K191*$DO$8</f>
        <v>0</v>
      </c>
      <c r="DP191" s="143"/>
      <c r="DQ191" s="54">
        <f>SUM(DP191*E191*F191*H191*K191*$DQ$8)</f>
        <v>0</v>
      </c>
      <c r="DR191" s="143"/>
      <c r="DS191" s="54">
        <f>SUM(DR191*E191*F191*H191*K191*$DS$8)</f>
        <v>0</v>
      </c>
      <c r="DT191" s="143"/>
      <c r="DU191" s="54">
        <f>SUM(DT191*E191*F191*H191*L191*$DU$8)</f>
        <v>0</v>
      </c>
      <c r="DV191" s="143"/>
      <c r="DW191" s="54">
        <f>SUM(DV191*E191*F191*H191*M191*$DW$8)</f>
        <v>0</v>
      </c>
      <c r="DX191" s="33"/>
      <c r="DY191" s="54">
        <f>SUM(DX191*E191*F191*H191*J191*$DY$8)</f>
        <v>0</v>
      </c>
      <c r="DZ191" s="143"/>
      <c r="EA191" s="59">
        <f>SUM(DZ191*E191*F191*H191*J191*$EA$8)</f>
        <v>0</v>
      </c>
      <c r="EB191" s="143"/>
      <c r="EC191" s="54">
        <f>SUM(EB191*E191*F191*H191*J191*$EC$8)</f>
        <v>0</v>
      </c>
      <c r="ED191" s="143"/>
      <c r="EE191" s="54">
        <f>SUM(ED191*E191*F191*H191*J191*$EE$8)</f>
        <v>0</v>
      </c>
      <c r="EF191" s="58"/>
      <c r="EG191" s="54">
        <f>EF191*E191*F191*H191*J191*$EG$8</f>
        <v>0</v>
      </c>
      <c r="EH191" s="58">
        <f>111-11</f>
        <v>100</v>
      </c>
      <c r="EI191" s="54">
        <f t="shared" si="546"/>
        <v>3672031.9999999995</v>
      </c>
      <c r="EJ191" s="53"/>
      <c r="EK191" s="54"/>
      <c r="EL191" s="60">
        <f t="shared" si="547"/>
        <v>100</v>
      </c>
      <c r="EM191" s="60">
        <f t="shared" si="547"/>
        <v>3672031.9999999995</v>
      </c>
      <c r="EN191" s="1">
        <f>EL191*H191</f>
        <v>100</v>
      </c>
      <c r="EP191" s="194"/>
      <c r="EQ191" s="5"/>
      <c r="ER191" s="5"/>
      <c r="ES191" s="5"/>
      <c r="ET191" s="5"/>
      <c r="EU191" s="5"/>
      <c r="EV191" s="5"/>
      <c r="EW191" s="5"/>
      <c r="EX191" s="5"/>
      <c r="EY191" s="5"/>
      <c r="EZ191" s="5"/>
      <c r="FA191" s="5"/>
      <c r="FB191" s="5"/>
      <c r="FC191" s="5"/>
      <c r="FD191" s="5"/>
      <c r="FE191" s="5"/>
      <c r="FF191" s="5"/>
      <c r="FG191" s="5"/>
      <c r="FH191" s="5"/>
      <c r="FI191" s="5"/>
      <c r="FJ191" s="5"/>
      <c r="FK191" s="5"/>
      <c r="FL191" s="5"/>
      <c r="FM191" s="5"/>
      <c r="FN191" s="5"/>
      <c r="FO191" s="5"/>
      <c r="FP191" s="5"/>
      <c r="FQ191" s="5"/>
      <c r="FR191" s="5"/>
      <c r="FS191" s="5"/>
      <c r="FT191" s="5"/>
      <c r="FU191" s="5"/>
      <c r="FV191" s="5"/>
      <c r="FW191" s="5"/>
      <c r="FX191" s="5"/>
      <c r="FY191" s="5"/>
      <c r="FZ191" s="5"/>
      <c r="GA191" s="5"/>
      <c r="GB191" s="5"/>
      <c r="GC191" s="5"/>
      <c r="GD191" s="5"/>
      <c r="GE191" s="5"/>
      <c r="GF191" s="5"/>
      <c r="GG191" s="5"/>
      <c r="GH191" s="5"/>
      <c r="GI191" s="5"/>
      <c r="GJ191" s="5"/>
      <c r="GK191" s="5"/>
      <c r="GL191" s="5"/>
      <c r="GM191" s="5"/>
      <c r="GN191" s="5"/>
      <c r="GO191" s="5"/>
      <c r="GP191" s="5"/>
      <c r="GQ191" s="5"/>
      <c r="GR191" s="5"/>
      <c r="GS191" s="5"/>
      <c r="GT191" s="5"/>
      <c r="GU191" s="5"/>
      <c r="GV191" s="5"/>
      <c r="GW191" s="5"/>
      <c r="GX191" s="5"/>
      <c r="GY191" s="5"/>
      <c r="GZ191" s="5"/>
      <c r="HA191" s="5"/>
      <c r="HB191" s="5"/>
      <c r="HC191" s="5"/>
      <c r="HD191" s="5"/>
      <c r="HE191" s="5"/>
      <c r="HF191" s="5"/>
      <c r="HG191" s="5"/>
      <c r="HH191" s="5"/>
      <c r="HI191" s="5"/>
      <c r="HJ191" s="5"/>
      <c r="HK191" s="5"/>
      <c r="HL191" s="5"/>
      <c r="HM191" s="5"/>
      <c r="HN191" s="5"/>
      <c r="HO191" s="5"/>
      <c r="HP191" s="5"/>
      <c r="HQ191" s="5"/>
      <c r="HR191" s="5"/>
      <c r="HS191" s="5"/>
      <c r="HT191" s="5"/>
      <c r="HU191" s="5"/>
      <c r="HV191" s="5"/>
      <c r="HW191" s="5"/>
      <c r="HX191" s="5"/>
      <c r="HY191" s="5"/>
      <c r="HZ191" s="5"/>
      <c r="IA191" s="5"/>
      <c r="IB191" s="5"/>
      <c r="IC191" s="5"/>
      <c r="ID191" s="5"/>
      <c r="IE191" s="5"/>
      <c r="IF191" s="5"/>
      <c r="IG191" s="5"/>
      <c r="IH191" s="5"/>
      <c r="II191" s="5"/>
      <c r="IJ191" s="5"/>
      <c r="IK191" s="5"/>
      <c r="IL191" s="5"/>
      <c r="IM191" s="5"/>
      <c r="IN191" s="5"/>
      <c r="IO191" s="5"/>
      <c r="IP191" s="5"/>
      <c r="IQ191" s="5"/>
      <c r="IR191" s="5"/>
      <c r="IS191" s="5"/>
      <c r="IT191" s="5"/>
      <c r="IU191" s="5"/>
      <c r="IV191" s="5"/>
      <c r="IW191" s="5"/>
      <c r="IX191" s="5"/>
      <c r="IY191" s="5"/>
      <c r="IZ191" s="5"/>
      <c r="JA191" s="5"/>
      <c r="JB191" s="5"/>
      <c r="JC191" s="5"/>
      <c r="JD191" s="5"/>
      <c r="JE191" s="5"/>
      <c r="JF191" s="196"/>
    </row>
    <row r="192" spans="1:266" s="44" customFormat="1" ht="60" x14ac:dyDescent="0.25">
      <c r="B192" s="44">
        <v>141</v>
      </c>
      <c r="C192" s="46" t="s">
        <v>486</v>
      </c>
      <c r="D192" s="130" t="s">
        <v>487</v>
      </c>
      <c r="E192" s="48">
        <v>13520</v>
      </c>
      <c r="F192" s="49">
        <v>1.52</v>
      </c>
      <c r="G192" s="49"/>
      <c r="H192" s="50">
        <v>1</v>
      </c>
      <c r="I192" s="50"/>
      <c r="J192" s="131">
        <v>1.4</v>
      </c>
      <c r="K192" s="131">
        <v>1.68</v>
      </c>
      <c r="L192" s="131">
        <v>2.23</v>
      </c>
      <c r="M192" s="131">
        <v>2.57</v>
      </c>
      <c r="N192" s="143"/>
      <c r="O192" s="54">
        <f>N192*E192*F192*H192*J192*$O$8</f>
        <v>0</v>
      </c>
      <c r="P192" s="144"/>
      <c r="Q192" s="54">
        <f>P192*E192*F192*H192*J192*$Q$8</f>
        <v>0</v>
      </c>
      <c r="R192" s="143"/>
      <c r="S192" s="54">
        <f>R192*E192*F192*H192*J192*$S$8</f>
        <v>0</v>
      </c>
      <c r="T192" s="143"/>
      <c r="U192" s="54">
        <f>SUM(T192*E192*F192*H192*J192*$U$8)</f>
        <v>0</v>
      </c>
      <c r="V192" s="143"/>
      <c r="W192" s="53">
        <f>SUM(V192*E192*F192*H192*J192*$W$8)</f>
        <v>0</v>
      </c>
      <c r="X192" s="143"/>
      <c r="Y192" s="54">
        <f>SUM(X192*E192*F192*H192*J192*$Y$8)</f>
        <v>0</v>
      </c>
      <c r="Z192" s="143"/>
      <c r="AA192" s="54">
        <f>SUM(Z192*E192*F192*H192*J192*$AA$8)</f>
        <v>0</v>
      </c>
      <c r="AB192" s="143"/>
      <c r="AC192" s="54">
        <f>SUM(AB192*E192*F192*H192*J192*$AC$8)</f>
        <v>0</v>
      </c>
      <c r="AD192" s="143"/>
      <c r="AE192" s="54">
        <f>SUM(AD192*E192*F192*H192*K192*$AE$8)</f>
        <v>0</v>
      </c>
      <c r="AF192" s="143"/>
      <c r="AG192" s="54">
        <f>SUM(AF192*E192*F192*H192*K192*$AG$8)</f>
        <v>0</v>
      </c>
      <c r="AH192" s="143"/>
      <c r="AI192" s="54">
        <f>SUM(AH192*E192*F192*H192*J192*$AI$8)</f>
        <v>0</v>
      </c>
      <c r="AK192" s="53">
        <f>SUM(AJ192*E192*F192*H192*J192*$AK$8)</f>
        <v>0</v>
      </c>
      <c r="AL192" s="143"/>
      <c r="AM192" s="54">
        <f>SUM(AL192*E192*F192*H192*J192*$AM$8)</f>
        <v>0</v>
      </c>
      <c r="AN192" s="143"/>
      <c r="AO192" s="54">
        <f>SUM(AN192*E192*F192*H192*J192*$AO$8)</f>
        <v>0</v>
      </c>
      <c r="AP192" s="143"/>
      <c r="AQ192" s="54">
        <f>SUM(E192*F192*H192*J192*AP192*$AQ$8)</f>
        <v>0</v>
      </c>
      <c r="AR192" s="143"/>
      <c r="AS192" s="54">
        <f>SUM(AR192*E192*F192*H192*J192*$AS$8)</f>
        <v>0</v>
      </c>
      <c r="AT192" s="143"/>
      <c r="AU192" s="54">
        <f>SUM(AT192*E192*F192*H192*J192*$AU$8)</f>
        <v>0</v>
      </c>
      <c r="AV192" s="143"/>
      <c r="AW192" s="54">
        <f>SUM(AV192*E192*F192*H192*J192*$AW$8)</f>
        <v>0</v>
      </c>
      <c r="AX192" s="143"/>
      <c r="AY192" s="54">
        <f>SUM(AX192*E192*F192*H192*J192*$AY$8)</f>
        <v>0</v>
      </c>
      <c r="AZ192" s="143"/>
      <c r="BA192" s="54">
        <f>SUM(AZ192*E192*F192*H192*J192*$BA$8)</f>
        <v>0</v>
      </c>
      <c r="BB192" s="143"/>
      <c r="BC192" s="54">
        <f>SUM(BB192*E192*F192*H192*J192*$BC$8)</f>
        <v>0</v>
      </c>
      <c r="BD192" s="143"/>
      <c r="BE192" s="54">
        <f>SUM(BD192*E192*F192*H192*J192*$BE$8)</f>
        <v>0</v>
      </c>
      <c r="BF192" s="143"/>
      <c r="BG192" s="54">
        <f>BF192*E192*F192*H192*J192*$BG$8</f>
        <v>0</v>
      </c>
      <c r="BH192" s="143"/>
      <c r="BI192" s="54">
        <f>BH192*E192*F192*H192*J192*$BI$8</f>
        <v>0</v>
      </c>
      <c r="BJ192" s="143"/>
      <c r="BK192" s="54">
        <f>BJ192*E192*F192*H192*J192*$BK$8</f>
        <v>0</v>
      </c>
      <c r="BL192" s="143"/>
      <c r="BM192" s="54">
        <f>SUM(BL192*E192*F192*H192*J192*$BM$8)</f>
        <v>0</v>
      </c>
      <c r="BN192" s="143"/>
      <c r="BO192" s="54">
        <f>SUM(BN192*E192*F192*H192*J192*$BO$8)</f>
        <v>0</v>
      </c>
      <c r="BP192" s="143"/>
      <c r="BQ192" s="54">
        <f>SUM(BP192*E192*F192*H192*J192*$BQ$8)</f>
        <v>0</v>
      </c>
      <c r="BR192" s="143"/>
      <c r="BS192" s="54">
        <f>SUM(BR192*E192*F192*H192*J192*$BS$8)</f>
        <v>0</v>
      </c>
      <c r="BT192" s="143"/>
      <c r="BU192" s="54">
        <f>SUM(BT192*E192*F192*H192*J192*$BU$8)</f>
        <v>0</v>
      </c>
      <c r="BV192" s="143"/>
      <c r="BW192" s="54">
        <f>BV192*E192*F192*H192*J192*$BW$8</f>
        <v>0</v>
      </c>
      <c r="BX192" s="143"/>
      <c r="BY192" s="54">
        <f>SUM(BX192*E192*F192*H192*J192*$BY$8)</f>
        <v>0</v>
      </c>
      <c r="BZ192" s="143"/>
      <c r="CA192" s="54">
        <f>SUM(BZ192*E192*F192*H192*J192*$CA$8)</f>
        <v>0</v>
      </c>
      <c r="CB192" s="143"/>
      <c r="CC192" s="54">
        <f>SUM(CB192*E192*F192*H192*J192*$CC$8)</f>
        <v>0</v>
      </c>
      <c r="CD192" s="143"/>
      <c r="CE192" s="54">
        <f>SUM(CD192*E192*F192*H192*J192*$CE$8)</f>
        <v>0</v>
      </c>
      <c r="CF192" s="143"/>
      <c r="CG192" s="54">
        <f>CF192*E192*F192*H192*J192*$CG$8</f>
        <v>0</v>
      </c>
      <c r="CH192" s="143"/>
      <c r="CI192" s="54">
        <f>SUM(CH192*E192*F192*H192*J192*$CI$8)</f>
        <v>0</v>
      </c>
      <c r="CJ192" s="143"/>
      <c r="CK192" s="54">
        <f>SUM(CJ192*E192*F192*H192*K192*$CK$8)</f>
        <v>0</v>
      </c>
      <c r="CL192" s="143"/>
      <c r="CM192" s="54">
        <f>SUM(CL192*E192*F192*H192*K192*$CM$8)</f>
        <v>0</v>
      </c>
      <c r="CN192" s="143"/>
      <c r="CO192" s="54">
        <f>SUM(CN192*E192*F192*H192*K192*$CO$8)</f>
        <v>0</v>
      </c>
      <c r="CP192" s="143"/>
      <c r="CQ192" s="54">
        <f>SUM(CP192*E192*F192*H192*K192*$CQ$8)</f>
        <v>0</v>
      </c>
      <c r="CR192" s="143"/>
      <c r="CS192" s="54">
        <f>SUM(CR192*E192*F192*H192*K192*$CS$8)</f>
        <v>0</v>
      </c>
      <c r="CT192" s="143"/>
      <c r="CU192" s="54">
        <f>SUM(CT192*E192*F192*H192*K192*$CU$8)</f>
        <v>0</v>
      </c>
      <c r="CV192" s="143"/>
      <c r="CW192" s="54">
        <f>SUM(CV192*E192*F192*H192*K192*$CW$8)</f>
        <v>0</v>
      </c>
      <c r="CX192" s="143"/>
      <c r="CY192" s="54">
        <f>SUM(CX192*E192*F192*H192*K192*$CY$8)</f>
        <v>0</v>
      </c>
      <c r="CZ192" s="143"/>
      <c r="DA192" s="54">
        <f>SUM(CZ192*E192*F192*H192*K192*$DA$8)</f>
        <v>0</v>
      </c>
      <c r="DB192" s="143"/>
      <c r="DC192" s="54">
        <f>SUM(DB192*E192*F192*H192*K192*$DC$8)</f>
        <v>0</v>
      </c>
      <c r="DD192" s="143"/>
      <c r="DE192" s="54">
        <f>SUM(DD192*E192*F192*H192*K192*$DE$8)</f>
        <v>0</v>
      </c>
      <c r="DF192" s="143"/>
      <c r="DG192" s="54">
        <f>SUM(DF192*E192*F192*H192*K192*$DG$8)</f>
        <v>0</v>
      </c>
      <c r="DH192" s="143"/>
      <c r="DI192" s="54">
        <f>SUM(DH192*E192*F192*H192*K192*$DI$8)</f>
        <v>0</v>
      </c>
      <c r="DJ192" s="143"/>
      <c r="DK192" s="54">
        <f>SUM(DJ192*E192*F192*H192*K192*$DK$8)</f>
        <v>0</v>
      </c>
      <c r="DL192" s="143"/>
      <c r="DM192" s="54">
        <f>SUM(DL192*E192*F192*H192*K192*$DM$8)</f>
        <v>0</v>
      </c>
      <c r="DN192" s="58">
        <v>10</v>
      </c>
      <c r="DO192" s="54">
        <f t="shared" si="548"/>
        <v>345246.71999999997</v>
      </c>
      <c r="DP192" s="143"/>
      <c r="DQ192" s="54">
        <f>SUM(DP192*E192*F192*H192*K192*$DQ$8)</f>
        <v>0</v>
      </c>
      <c r="DR192" s="143"/>
      <c r="DS192" s="54">
        <f>SUM(DR192*E192*F192*H192*K192*$DS$8)</f>
        <v>0</v>
      </c>
      <c r="DT192" s="143"/>
      <c r="DU192" s="54">
        <f>SUM(DT192*E192*F192*H192*L192*$DU$8)</f>
        <v>0</v>
      </c>
      <c r="DV192" s="143"/>
      <c r="DW192" s="54">
        <f>SUM(DV192*E192*F192*H192*M192*$DW$8)</f>
        <v>0</v>
      </c>
      <c r="DX192" s="33"/>
      <c r="DY192" s="54">
        <f>SUM(DX192*E192*F192*H192*J192*$DY$8)</f>
        <v>0</v>
      </c>
      <c r="DZ192" s="143"/>
      <c r="EA192" s="59">
        <f>SUM(DZ192*E192*F192*H192*J192*$EA$8)</f>
        <v>0</v>
      </c>
      <c r="EB192" s="143"/>
      <c r="EC192" s="54">
        <f>SUM(EB192*E192*F192*H192*J192*$EC$8)</f>
        <v>0</v>
      </c>
      <c r="ED192" s="143"/>
      <c r="EE192" s="54">
        <f>SUM(ED192*E192*F192*H192*J192*$EE$8)</f>
        <v>0</v>
      </c>
      <c r="EF192" s="58"/>
      <c r="EG192" s="54">
        <f>EF192*E192*F192*H192*J192*$EG$8</f>
        <v>0</v>
      </c>
      <c r="EH192" s="58">
        <v>935</v>
      </c>
      <c r="EI192" s="54">
        <f t="shared" si="546"/>
        <v>26900473.599999998</v>
      </c>
      <c r="EJ192" s="53"/>
      <c r="EK192" s="54"/>
      <c r="EL192" s="60">
        <f t="shared" si="547"/>
        <v>945</v>
      </c>
      <c r="EM192" s="60">
        <f t="shared" si="547"/>
        <v>27245720.319999997</v>
      </c>
      <c r="EN192" s="1">
        <f>EL192*H192</f>
        <v>945</v>
      </c>
      <c r="EP192" s="194"/>
      <c r="EQ192" s="5"/>
      <c r="ER192" s="5"/>
      <c r="ES192" s="5"/>
      <c r="ET192" s="5"/>
      <c r="EU192" s="5"/>
      <c r="EV192" s="5"/>
      <c r="EW192" s="5"/>
      <c r="EX192" s="5"/>
      <c r="EY192" s="5"/>
      <c r="EZ192" s="5"/>
      <c r="FA192" s="5"/>
      <c r="FB192" s="5"/>
      <c r="FC192" s="5"/>
      <c r="FD192" s="5"/>
      <c r="FE192" s="5"/>
      <c r="FF192" s="5"/>
      <c r="FG192" s="5"/>
      <c r="FH192" s="5"/>
      <c r="FI192" s="5"/>
      <c r="FJ192" s="5"/>
      <c r="FK192" s="5"/>
      <c r="FL192" s="5"/>
      <c r="FM192" s="5"/>
      <c r="FN192" s="5"/>
      <c r="FO192" s="5"/>
      <c r="FP192" s="5"/>
      <c r="FQ192" s="5"/>
      <c r="FR192" s="5"/>
      <c r="FS192" s="5"/>
      <c r="FT192" s="5"/>
      <c r="FU192" s="5"/>
      <c r="FV192" s="5"/>
      <c r="FW192" s="5"/>
      <c r="FX192" s="5"/>
      <c r="FY192" s="5"/>
      <c r="FZ192" s="5"/>
      <c r="GA192" s="5"/>
      <c r="GB192" s="5"/>
      <c r="GC192" s="5"/>
      <c r="GD192" s="5"/>
      <c r="GE192" s="5"/>
      <c r="GF192" s="5"/>
      <c r="GG192" s="5"/>
      <c r="GH192" s="5"/>
      <c r="GI192" s="5"/>
      <c r="GJ192" s="5"/>
      <c r="GK192" s="5"/>
      <c r="GL192" s="5"/>
      <c r="GM192" s="5"/>
      <c r="GN192" s="5"/>
      <c r="GO192" s="5"/>
      <c r="GP192" s="5"/>
      <c r="GQ192" s="5"/>
      <c r="GR192" s="5"/>
      <c r="GS192" s="5"/>
      <c r="GT192" s="5"/>
      <c r="GU192" s="5"/>
      <c r="GV192" s="5"/>
      <c r="GW192" s="5"/>
      <c r="GX192" s="5"/>
      <c r="GY192" s="5"/>
      <c r="GZ192" s="5"/>
      <c r="HA192" s="5"/>
      <c r="HB192" s="5"/>
      <c r="HC192" s="5"/>
      <c r="HD192" s="5"/>
      <c r="HE192" s="5"/>
      <c r="HF192" s="5"/>
      <c r="HG192" s="5"/>
      <c r="HH192" s="5"/>
      <c r="HI192" s="5"/>
      <c r="HJ192" s="5"/>
      <c r="HK192" s="5"/>
      <c r="HL192" s="5"/>
      <c r="HM192" s="5"/>
      <c r="HN192" s="5"/>
      <c r="HO192" s="5"/>
      <c r="HP192" s="5"/>
      <c r="HQ192" s="5"/>
      <c r="HR192" s="5"/>
      <c r="HS192" s="5"/>
      <c r="HT192" s="5"/>
      <c r="HU192" s="5"/>
      <c r="HV192" s="5"/>
      <c r="HW192" s="5"/>
      <c r="HX192" s="5"/>
      <c r="HY192" s="5"/>
      <c r="HZ192" s="5"/>
      <c r="IA192" s="5"/>
      <c r="IB192" s="5"/>
      <c r="IC192" s="5"/>
      <c r="ID192" s="5"/>
      <c r="IE192" s="5"/>
      <c r="IF192" s="5"/>
      <c r="IG192" s="5"/>
      <c r="IH192" s="5"/>
      <c r="II192" s="5"/>
      <c r="IJ192" s="5"/>
      <c r="IK192" s="5"/>
      <c r="IL192" s="5"/>
      <c r="IM192" s="5"/>
      <c r="IN192" s="5"/>
      <c r="IO192" s="5"/>
      <c r="IP192" s="5"/>
      <c r="IQ192" s="5"/>
      <c r="IR192" s="5"/>
      <c r="IS192" s="5"/>
      <c r="IT192" s="5"/>
      <c r="IU192" s="5"/>
      <c r="IV192" s="5"/>
      <c r="IW192" s="5"/>
      <c r="IX192" s="5"/>
      <c r="IY192" s="5"/>
      <c r="IZ192" s="5"/>
      <c r="JA192" s="5"/>
      <c r="JB192" s="5"/>
      <c r="JC192" s="5"/>
      <c r="JD192" s="5"/>
      <c r="JE192" s="5"/>
      <c r="JF192" s="196"/>
    </row>
    <row r="193" spans="1:266" s="44" customFormat="1" ht="60" x14ac:dyDescent="0.25">
      <c r="B193" s="44">
        <v>142</v>
      </c>
      <c r="C193" s="46" t="s">
        <v>488</v>
      </c>
      <c r="D193" s="130" t="s">
        <v>489</v>
      </c>
      <c r="E193" s="48">
        <v>13520</v>
      </c>
      <c r="F193" s="49">
        <v>1.82</v>
      </c>
      <c r="G193" s="49"/>
      <c r="H193" s="50">
        <v>1</v>
      </c>
      <c r="I193" s="50"/>
      <c r="J193" s="131">
        <v>1.4</v>
      </c>
      <c r="K193" s="131">
        <v>1.68</v>
      </c>
      <c r="L193" s="131">
        <v>2.23</v>
      </c>
      <c r="M193" s="131">
        <v>2.57</v>
      </c>
      <c r="N193" s="143"/>
      <c r="O193" s="54">
        <f>N193*E193*F193*H193*J193*$O$8</f>
        <v>0</v>
      </c>
      <c r="P193" s="144"/>
      <c r="Q193" s="54">
        <f>P193*E193*F193*H193*J193*$Q$8</f>
        <v>0</v>
      </c>
      <c r="R193" s="143"/>
      <c r="S193" s="54">
        <f>R193*E193*F193*H193*J193*$S$8</f>
        <v>0</v>
      </c>
      <c r="T193" s="143"/>
      <c r="U193" s="54">
        <f>SUM(T193*E193*F193*H193*J193*$U$8)</f>
        <v>0</v>
      </c>
      <c r="V193" s="143"/>
      <c r="W193" s="53">
        <f>SUM(V193*E193*F193*H193*J193*$W$8)</f>
        <v>0</v>
      </c>
      <c r="X193" s="143"/>
      <c r="Y193" s="54">
        <f>SUM(X193*E193*F193*H193*J193*$Y$8)</f>
        <v>0</v>
      </c>
      <c r="Z193" s="143"/>
      <c r="AA193" s="54">
        <f>SUM(Z193*E193*F193*H193*J193*$AA$8)</f>
        <v>0</v>
      </c>
      <c r="AB193" s="143"/>
      <c r="AC193" s="54">
        <f>SUM(AB193*E193*F193*H193*J193*$AC$8)</f>
        <v>0</v>
      </c>
      <c r="AD193" s="143"/>
      <c r="AE193" s="54">
        <f>SUM(AD193*E193*F193*H193*K193*$AE$8)</f>
        <v>0</v>
      </c>
      <c r="AF193" s="143"/>
      <c r="AG193" s="54">
        <f>SUM(AF193*E193*F193*H193*K193*$AG$8)</f>
        <v>0</v>
      </c>
      <c r="AH193" s="143"/>
      <c r="AI193" s="54">
        <f>SUM(AH193*E193*F193*H193*J193*$AI$8)</f>
        <v>0</v>
      </c>
      <c r="AK193" s="53">
        <f>SUM(AJ193*E193*F193*H193*J193*$AK$8)</f>
        <v>0</v>
      </c>
      <c r="AL193" s="143"/>
      <c r="AM193" s="54">
        <f>SUM(AL193*E193*F193*H193*J193*$AM$8)</f>
        <v>0</v>
      </c>
      <c r="AN193" s="143"/>
      <c r="AO193" s="54">
        <f>SUM(AN193*E193*F193*H193*J193*$AO$8)</f>
        <v>0</v>
      </c>
      <c r="AP193" s="143"/>
      <c r="AQ193" s="54">
        <f>SUM(E193*F193*H193*J193*AP193*$AQ$8)</f>
        <v>0</v>
      </c>
      <c r="AR193" s="143"/>
      <c r="AS193" s="54">
        <f>SUM(AR193*E193*F193*H193*J193*$AS$8)</f>
        <v>0</v>
      </c>
      <c r="AT193" s="143"/>
      <c r="AU193" s="54">
        <f>SUM(AT193*E193*F193*H193*J193*$AU$8)</f>
        <v>0</v>
      </c>
      <c r="AV193" s="143"/>
      <c r="AW193" s="54">
        <f>SUM(AV193*E193*F193*H193*J193*$AW$8)</f>
        <v>0</v>
      </c>
      <c r="AX193" s="143"/>
      <c r="AY193" s="54">
        <f>SUM(AX193*E193*F193*H193*J193*$AY$8)</f>
        <v>0</v>
      </c>
      <c r="AZ193" s="143"/>
      <c r="BA193" s="54">
        <f>SUM(AZ193*E193*F193*H193*J193*$BA$8)</f>
        <v>0</v>
      </c>
      <c r="BB193" s="143"/>
      <c r="BC193" s="54">
        <f>SUM(BB193*E193*F193*H193*J193*$BC$8)</f>
        <v>0</v>
      </c>
      <c r="BD193" s="143"/>
      <c r="BE193" s="54">
        <f>SUM(BD193*E193*F193*H193*J193*$BE$8)</f>
        <v>0</v>
      </c>
      <c r="BF193" s="143"/>
      <c r="BG193" s="54">
        <f>BF193*E193*F193*H193*J193*$BG$8</f>
        <v>0</v>
      </c>
      <c r="BH193" s="143"/>
      <c r="BI193" s="54">
        <f>BH193*E193*F193*H193*J193*$BI$8</f>
        <v>0</v>
      </c>
      <c r="BJ193" s="143"/>
      <c r="BK193" s="54">
        <f>BJ193*E193*F193*H193*J193*$BK$8</f>
        <v>0</v>
      </c>
      <c r="BL193" s="143"/>
      <c r="BM193" s="54">
        <f>SUM(BL193*E193*F193*H193*J193*$BM$8)</f>
        <v>0</v>
      </c>
      <c r="BN193" s="143"/>
      <c r="BO193" s="54">
        <f>SUM(BN193*E193*F193*H193*J193*$BO$8)</f>
        <v>0</v>
      </c>
      <c r="BP193" s="143"/>
      <c r="BQ193" s="54">
        <f>SUM(BP193*E193*F193*H193*J193*$BQ$8)</f>
        <v>0</v>
      </c>
      <c r="BR193" s="143"/>
      <c r="BS193" s="54">
        <f>SUM(BR193*E193*F193*H193*J193*$BS$8)</f>
        <v>0</v>
      </c>
      <c r="BT193" s="143"/>
      <c r="BU193" s="54">
        <f>SUM(BT193*E193*F193*H193*J193*$BU$8)</f>
        <v>0</v>
      </c>
      <c r="BV193" s="143"/>
      <c r="BW193" s="54">
        <f>BV193*E193*F193*H193*J193*$BW$8</f>
        <v>0</v>
      </c>
      <c r="BX193" s="143"/>
      <c r="BY193" s="54">
        <f>SUM(BX193*E193*F193*H193*J193*$BY$8)</f>
        <v>0</v>
      </c>
      <c r="BZ193" s="143"/>
      <c r="CA193" s="54">
        <f>SUM(BZ193*E193*F193*H193*J193*$CA$8)</f>
        <v>0</v>
      </c>
      <c r="CB193" s="143"/>
      <c r="CC193" s="54">
        <f>SUM(CB193*E193*F193*H193*J193*$CC$8)</f>
        <v>0</v>
      </c>
      <c r="CD193" s="143"/>
      <c r="CE193" s="54">
        <f>SUM(CD193*E193*F193*H193*J193*$CE$8)</f>
        <v>0</v>
      </c>
      <c r="CF193" s="143"/>
      <c r="CG193" s="54">
        <f>CF193*E193*F193*H193*J193*$CG$8</f>
        <v>0</v>
      </c>
      <c r="CH193" s="143"/>
      <c r="CI193" s="54">
        <f>SUM(CH193*E193*F193*H193*J193*$CI$8)</f>
        <v>0</v>
      </c>
      <c r="CJ193" s="143"/>
      <c r="CK193" s="54">
        <f>SUM(CJ193*E193*F193*H193*K193*$CK$8)</f>
        <v>0</v>
      </c>
      <c r="CL193" s="143"/>
      <c r="CM193" s="54">
        <f>SUM(CL193*E193*F193*H193*K193*$CM$8)</f>
        <v>0</v>
      </c>
      <c r="CN193" s="143"/>
      <c r="CO193" s="54">
        <f>SUM(CN193*E193*F193*H193*K193*$CO$8)</f>
        <v>0</v>
      </c>
      <c r="CP193" s="143"/>
      <c r="CQ193" s="54">
        <f>SUM(CP193*E193*F193*H193*K193*$CQ$8)</f>
        <v>0</v>
      </c>
      <c r="CR193" s="143"/>
      <c r="CS193" s="54">
        <f>SUM(CR193*E193*F193*H193*K193*$CS$8)</f>
        <v>0</v>
      </c>
      <c r="CT193" s="143"/>
      <c r="CU193" s="54">
        <f>SUM(CT193*E193*F193*H193*K193*$CU$8)</f>
        <v>0</v>
      </c>
      <c r="CV193" s="143"/>
      <c r="CW193" s="54">
        <f>SUM(CV193*E193*F193*H193*K193*$CW$8)</f>
        <v>0</v>
      </c>
      <c r="CX193" s="143"/>
      <c r="CY193" s="54">
        <f>SUM(CX193*E193*F193*H193*K193*$CY$8)</f>
        <v>0</v>
      </c>
      <c r="CZ193" s="143"/>
      <c r="DA193" s="54">
        <f>SUM(CZ193*E193*F193*H193*K193*$DA$8)</f>
        <v>0</v>
      </c>
      <c r="DB193" s="143"/>
      <c r="DC193" s="54">
        <f>SUM(DB193*E193*F193*H193*K193*$DC$8)</f>
        <v>0</v>
      </c>
      <c r="DD193" s="143"/>
      <c r="DE193" s="54">
        <f>SUM(DD193*E193*F193*H193*K193*$DE$8)</f>
        <v>0</v>
      </c>
      <c r="DF193" s="143"/>
      <c r="DG193" s="54">
        <f>SUM(DF193*E193*F193*H193*K193*$DG$8)</f>
        <v>0</v>
      </c>
      <c r="DH193" s="143"/>
      <c r="DI193" s="54">
        <f>SUM(DH193*E193*F193*H193*K193*$DI$8)</f>
        <v>0</v>
      </c>
      <c r="DJ193" s="143"/>
      <c r="DK193" s="54">
        <f>SUM(DJ193*E193*F193*H193*K193*$DK$8)</f>
        <v>0</v>
      </c>
      <c r="DL193" s="143"/>
      <c r="DM193" s="54">
        <f>SUM(DL193*E193*F193*H193*K193*$DM$8)</f>
        <v>0</v>
      </c>
      <c r="DN193" s="143"/>
      <c r="DO193" s="54">
        <f t="shared" si="548"/>
        <v>0</v>
      </c>
      <c r="DP193" s="143"/>
      <c r="DQ193" s="54">
        <f>SUM(DP193*E193*F193*H193*K193*$DQ$8)</f>
        <v>0</v>
      </c>
      <c r="DR193" s="143"/>
      <c r="DS193" s="54">
        <f>SUM(DR193*E193*F193*H193*K193*$DS$8)</f>
        <v>0</v>
      </c>
      <c r="DT193" s="143"/>
      <c r="DU193" s="54">
        <f>SUM(DT193*E193*F193*H193*L193*$DU$8)</f>
        <v>0</v>
      </c>
      <c r="DV193" s="143"/>
      <c r="DW193" s="54">
        <f>SUM(DV193*E193*F193*H193*M193*$DW$8)</f>
        <v>0</v>
      </c>
      <c r="DX193" s="33"/>
      <c r="DY193" s="54">
        <f>SUM(DX193*E193*F193*H193*J193*$DY$8)</f>
        <v>0</v>
      </c>
      <c r="DZ193" s="143"/>
      <c r="EA193" s="59">
        <f>SUM(DZ193*E193*F193*H193*J193*$EA$8)</f>
        <v>0</v>
      </c>
      <c r="EB193" s="143"/>
      <c r="EC193" s="54">
        <f>SUM(EB193*E193*F193*H193*J193*$EC$8)</f>
        <v>0</v>
      </c>
      <c r="ED193" s="143"/>
      <c r="EE193" s="54">
        <f>SUM(ED193*E193*F193*H193*J193*$EE$8)</f>
        <v>0</v>
      </c>
      <c r="EF193" s="58"/>
      <c r="EG193" s="54">
        <f>EF193*E193*F193*H193*J193*$EG$8</f>
        <v>0</v>
      </c>
      <c r="EH193" s="58">
        <v>210</v>
      </c>
      <c r="EI193" s="54">
        <f t="shared" si="546"/>
        <v>7234281.5999999996</v>
      </c>
      <c r="EJ193" s="53"/>
      <c r="EK193" s="54"/>
      <c r="EL193" s="60">
        <f t="shared" si="547"/>
        <v>210</v>
      </c>
      <c r="EM193" s="60">
        <f t="shared" si="547"/>
        <v>7234281.5999999996</v>
      </c>
      <c r="EN193" s="1">
        <f>EL193*H193</f>
        <v>210</v>
      </c>
      <c r="EP193" s="194"/>
      <c r="EQ193" s="5"/>
      <c r="ER193" s="5"/>
      <c r="ES193" s="5"/>
      <c r="ET193" s="5"/>
      <c r="EU193" s="5"/>
      <c r="EV193" s="5"/>
      <c r="EW193" s="5"/>
      <c r="EX193" s="5"/>
      <c r="EY193" s="5"/>
      <c r="EZ193" s="5"/>
      <c r="FA193" s="5"/>
      <c r="FB193" s="5"/>
      <c r="FC193" s="5"/>
      <c r="FD193" s="5"/>
      <c r="FE193" s="5"/>
      <c r="FF193" s="5"/>
      <c r="FG193" s="5"/>
      <c r="FH193" s="5"/>
      <c r="FI193" s="5"/>
      <c r="FJ193" s="5"/>
      <c r="FK193" s="5"/>
      <c r="FL193" s="5"/>
      <c r="FM193" s="5"/>
      <c r="FN193" s="5"/>
      <c r="FO193" s="5"/>
      <c r="FP193" s="5"/>
      <c r="FQ193" s="5"/>
      <c r="FR193" s="5"/>
      <c r="FS193" s="5"/>
      <c r="FT193" s="5"/>
      <c r="FU193" s="5"/>
      <c r="FV193" s="5"/>
      <c r="FW193" s="5"/>
      <c r="FX193" s="5"/>
      <c r="FY193" s="5"/>
      <c r="FZ193" s="5"/>
      <c r="GA193" s="5"/>
      <c r="GB193" s="5"/>
      <c r="GC193" s="5"/>
      <c r="GD193" s="5"/>
      <c r="GE193" s="5"/>
      <c r="GF193" s="5"/>
      <c r="GG193" s="5"/>
      <c r="GH193" s="5"/>
      <c r="GI193" s="5"/>
      <c r="GJ193" s="5"/>
      <c r="GK193" s="5"/>
      <c r="GL193" s="5"/>
      <c r="GM193" s="5"/>
      <c r="GN193" s="5"/>
      <c r="GO193" s="5"/>
      <c r="GP193" s="5"/>
      <c r="GQ193" s="5"/>
      <c r="GR193" s="5"/>
      <c r="GS193" s="5"/>
      <c r="GT193" s="5"/>
      <c r="GU193" s="5"/>
      <c r="GV193" s="5"/>
      <c r="GW193" s="5"/>
      <c r="GX193" s="5"/>
      <c r="GY193" s="5"/>
      <c r="GZ193" s="5"/>
      <c r="HA193" s="5"/>
      <c r="HB193" s="5"/>
      <c r="HC193" s="5"/>
      <c r="HD193" s="5"/>
      <c r="HE193" s="5"/>
      <c r="HF193" s="5"/>
      <c r="HG193" s="5"/>
      <c r="HH193" s="5"/>
      <c r="HI193" s="5"/>
      <c r="HJ193" s="5"/>
      <c r="HK193" s="5"/>
      <c r="HL193" s="5"/>
      <c r="HM193" s="5"/>
      <c r="HN193" s="5"/>
      <c r="HO193" s="5"/>
      <c r="HP193" s="5"/>
      <c r="HQ193" s="5"/>
      <c r="HR193" s="5"/>
      <c r="HS193" s="5"/>
      <c r="HT193" s="5"/>
      <c r="HU193" s="5"/>
      <c r="HV193" s="5"/>
      <c r="HW193" s="5"/>
      <c r="HX193" s="5"/>
      <c r="HY193" s="5"/>
      <c r="HZ193" s="5"/>
      <c r="IA193" s="5"/>
      <c r="IB193" s="5"/>
      <c r="IC193" s="5"/>
      <c r="ID193" s="5"/>
      <c r="IE193" s="5"/>
      <c r="IF193" s="5"/>
      <c r="IG193" s="5"/>
      <c r="IH193" s="5"/>
      <c r="II193" s="5"/>
      <c r="IJ193" s="5"/>
      <c r="IK193" s="5"/>
      <c r="IL193" s="5"/>
      <c r="IM193" s="5"/>
      <c r="IN193" s="5"/>
      <c r="IO193" s="5"/>
      <c r="IP193" s="5"/>
      <c r="IQ193" s="5"/>
      <c r="IR193" s="5"/>
      <c r="IS193" s="5"/>
      <c r="IT193" s="5"/>
      <c r="IU193" s="5"/>
      <c r="IV193" s="5"/>
      <c r="IW193" s="5"/>
      <c r="IX193" s="5"/>
      <c r="IY193" s="5"/>
      <c r="IZ193" s="5"/>
      <c r="JA193" s="5"/>
      <c r="JB193" s="5"/>
      <c r="JC193" s="5"/>
      <c r="JD193" s="5"/>
      <c r="JE193" s="5"/>
      <c r="JF193" s="196"/>
    </row>
    <row r="194" spans="1:266" s="44" customFormat="1" ht="30" x14ac:dyDescent="0.25">
      <c r="B194" s="44">
        <v>143</v>
      </c>
      <c r="C194" s="46" t="s">
        <v>490</v>
      </c>
      <c r="D194" s="130" t="s">
        <v>491</v>
      </c>
      <c r="E194" s="48">
        <v>13520</v>
      </c>
      <c r="F194" s="49">
        <v>1.39</v>
      </c>
      <c r="G194" s="49"/>
      <c r="H194" s="50">
        <v>1</v>
      </c>
      <c r="I194" s="50"/>
      <c r="J194" s="131">
        <v>1.4</v>
      </c>
      <c r="K194" s="131">
        <v>1.68</v>
      </c>
      <c r="L194" s="131">
        <v>2.23</v>
      </c>
      <c r="M194" s="131">
        <v>2.57</v>
      </c>
      <c r="N194" s="143"/>
      <c r="O194" s="54"/>
      <c r="P194" s="144"/>
      <c r="Q194" s="54"/>
      <c r="R194" s="143"/>
      <c r="S194" s="54"/>
      <c r="T194" s="143"/>
      <c r="U194" s="54"/>
      <c r="V194" s="143"/>
      <c r="W194" s="53"/>
      <c r="X194" s="143"/>
      <c r="Y194" s="54"/>
      <c r="Z194" s="143"/>
      <c r="AA194" s="54"/>
      <c r="AB194" s="143"/>
      <c r="AC194" s="54"/>
      <c r="AD194" s="143"/>
      <c r="AE194" s="54"/>
      <c r="AF194" s="143"/>
      <c r="AG194" s="54"/>
      <c r="AH194" s="143"/>
      <c r="AI194" s="54"/>
      <c r="AK194" s="53"/>
      <c r="AL194" s="143"/>
      <c r="AM194" s="54"/>
      <c r="AN194" s="143"/>
      <c r="AO194" s="54"/>
      <c r="AP194" s="143"/>
      <c r="AQ194" s="54"/>
      <c r="AR194" s="143"/>
      <c r="AS194" s="54"/>
      <c r="AT194" s="143"/>
      <c r="AU194" s="54"/>
      <c r="AV194" s="143"/>
      <c r="AW194" s="54"/>
      <c r="AX194" s="143"/>
      <c r="AY194" s="54"/>
      <c r="AZ194" s="143"/>
      <c r="BA194" s="54"/>
      <c r="BB194" s="143"/>
      <c r="BC194" s="54"/>
      <c r="BD194" s="143"/>
      <c r="BE194" s="54"/>
      <c r="BF194" s="143"/>
      <c r="BG194" s="54"/>
      <c r="BH194" s="143"/>
      <c r="BI194" s="54"/>
      <c r="BJ194" s="143"/>
      <c r="BK194" s="54"/>
      <c r="BL194" s="143"/>
      <c r="BM194" s="54"/>
      <c r="BN194" s="143"/>
      <c r="BO194" s="54"/>
      <c r="BP194" s="143"/>
      <c r="BQ194" s="54"/>
      <c r="BR194" s="143"/>
      <c r="BS194" s="54"/>
      <c r="BT194" s="143"/>
      <c r="BU194" s="54"/>
      <c r="BV194" s="143"/>
      <c r="BW194" s="54"/>
      <c r="BX194" s="143"/>
      <c r="BY194" s="54"/>
      <c r="BZ194" s="143"/>
      <c r="CA194" s="54"/>
      <c r="CB194" s="143"/>
      <c r="CC194" s="54"/>
      <c r="CD194" s="143"/>
      <c r="CE194" s="54"/>
      <c r="CF194" s="143"/>
      <c r="CG194" s="54"/>
      <c r="CH194" s="143"/>
      <c r="CI194" s="54"/>
      <c r="CJ194" s="143"/>
      <c r="CK194" s="54"/>
      <c r="CL194" s="143"/>
      <c r="CM194" s="54"/>
      <c r="CN194" s="143"/>
      <c r="CO194" s="54"/>
      <c r="CP194" s="143"/>
      <c r="CQ194" s="54"/>
      <c r="CR194" s="143"/>
      <c r="CS194" s="54"/>
      <c r="CT194" s="143"/>
      <c r="CU194" s="54"/>
      <c r="CV194" s="143"/>
      <c r="CW194" s="54"/>
      <c r="CX194" s="143"/>
      <c r="CY194" s="54"/>
      <c r="CZ194" s="143"/>
      <c r="DA194" s="54"/>
      <c r="DB194" s="143"/>
      <c r="DC194" s="54"/>
      <c r="DD194" s="143"/>
      <c r="DE194" s="54"/>
      <c r="DF194" s="143"/>
      <c r="DG194" s="54"/>
      <c r="DH194" s="143"/>
      <c r="DI194" s="54"/>
      <c r="DJ194" s="143"/>
      <c r="DK194" s="54"/>
      <c r="DL194" s="143"/>
      <c r="DM194" s="54"/>
      <c r="DN194" s="143"/>
      <c r="DO194" s="54">
        <f t="shared" si="548"/>
        <v>0</v>
      </c>
      <c r="DP194" s="143"/>
      <c r="DQ194" s="54"/>
      <c r="DR194" s="143"/>
      <c r="DS194" s="54"/>
      <c r="DT194" s="143"/>
      <c r="DU194" s="54"/>
      <c r="DV194" s="143"/>
      <c r="DW194" s="54"/>
      <c r="DX194" s="33"/>
      <c r="DY194" s="54"/>
      <c r="DZ194" s="143"/>
      <c r="EA194" s="59"/>
      <c r="EB194" s="143"/>
      <c r="EC194" s="54"/>
      <c r="ED194" s="143"/>
      <c r="EE194" s="54"/>
      <c r="EF194" s="58"/>
      <c r="EG194" s="54"/>
      <c r="EH194" s="58"/>
      <c r="EI194" s="54">
        <f t="shared" si="546"/>
        <v>0</v>
      </c>
      <c r="EJ194" s="53"/>
      <c r="EK194" s="54"/>
      <c r="EL194" s="60">
        <f t="shared" si="547"/>
        <v>0</v>
      </c>
      <c r="EM194" s="60">
        <f t="shared" si="547"/>
        <v>0</v>
      </c>
      <c r="EN194" s="1"/>
      <c r="EP194" s="194"/>
      <c r="EQ194" s="5"/>
      <c r="ER194" s="5"/>
      <c r="ES194" s="5"/>
      <c r="ET194" s="5"/>
      <c r="EU194" s="5"/>
      <c r="EV194" s="5"/>
      <c r="EW194" s="5"/>
      <c r="EX194" s="5"/>
      <c r="EY194" s="5"/>
      <c r="EZ194" s="5"/>
      <c r="FA194" s="5"/>
      <c r="FB194" s="5"/>
      <c r="FC194" s="5"/>
      <c r="FD194" s="5"/>
      <c r="FE194" s="5"/>
      <c r="FF194" s="5"/>
      <c r="FG194" s="5"/>
      <c r="FH194" s="5"/>
      <c r="FI194" s="5"/>
      <c r="FJ194" s="5"/>
      <c r="FK194" s="5"/>
      <c r="FL194" s="5"/>
      <c r="FM194" s="5"/>
      <c r="FN194" s="5"/>
      <c r="FO194" s="5"/>
      <c r="FP194" s="5"/>
      <c r="FQ194" s="5"/>
      <c r="FR194" s="5"/>
      <c r="FS194" s="5"/>
      <c r="FT194" s="5"/>
      <c r="FU194" s="5"/>
      <c r="FV194" s="5"/>
      <c r="FW194" s="5"/>
      <c r="FX194" s="5"/>
      <c r="FY194" s="5"/>
      <c r="FZ194" s="5"/>
      <c r="GA194" s="5"/>
      <c r="GB194" s="5"/>
      <c r="GC194" s="5"/>
      <c r="GD194" s="5"/>
      <c r="GE194" s="5"/>
      <c r="GF194" s="5"/>
      <c r="GG194" s="5"/>
      <c r="GH194" s="5"/>
      <c r="GI194" s="5"/>
      <c r="GJ194" s="5"/>
      <c r="GK194" s="5"/>
      <c r="GL194" s="5"/>
      <c r="GM194" s="5"/>
      <c r="GN194" s="5"/>
      <c r="GO194" s="5"/>
      <c r="GP194" s="5"/>
      <c r="GQ194" s="5"/>
      <c r="GR194" s="5"/>
      <c r="GS194" s="5"/>
      <c r="GT194" s="5"/>
      <c r="GU194" s="5"/>
      <c r="GV194" s="5"/>
      <c r="GW194" s="5"/>
      <c r="GX194" s="5"/>
      <c r="GY194" s="5"/>
      <c r="GZ194" s="5"/>
      <c r="HA194" s="5"/>
      <c r="HB194" s="5"/>
      <c r="HC194" s="5"/>
      <c r="HD194" s="5"/>
      <c r="HE194" s="5"/>
      <c r="HF194" s="5"/>
      <c r="HG194" s="5"/>
      <c r="HH194" s="5"/>
      <c r="HI194" s="5"/>
      <c r="HJ194" s="5"/>
      <c r="HK194" s="5"/>
      <c r="HL194" s="5"/>
      <c r="HM194" s="5"/>
      <c r="HN194" s="5"/>
      <c r="HO194" s="5"/>
      <c r="HP194" s="5"/>
      <c r="HQ194" s="5"/>
      <c r="HR194" s="5"/>
      <c r="HS194" s="5"/>
      <c r="HT194" s="5"/>
      <c r="HU194" s="5"/>
      <c r="HV194" s="5"/>
      <c r="HW194" s="5"/>
      <c r="HX194" s="5"/>
      <c r="HY194" s="5"/>
      <c r="HZ194" s="5"/>
      <c r="IA194" s="5"/>
      <c r="IB194" s="5"/>
      <c r="IC194" s="5"/>
      <c r="ID194" s="5"/>
      <c r="IE194" s="5"/>
      <c r="IF194" s="5"/>
      <c r="IG194" s="5"/>
      <c r="IH194" s="5"/>
      <c r="II194" s="5"/>
      <c r="IJ194" s="5"/>
      <c r="IK194" s="5"/>
      <c r="IL194" s="5"/>
      <c r="IM194" s="5"/>
      <c r="IN194" s="5"/>
      <c r="IO194" s="5"/>
      <c r="IP194" s="5"/>
      <c r="IQ194" s="5"/>
      <c r="IR194" s="5"/>
      <c r="IS194" s="5"/>
      <c r="IT194" s="5"/>
      <c r="IU194" s="5"/>
      <c r="IV194" s="5"/>
      <c r="IW194" s="5"/>
      <c r="IX194" s="5"/>
      <c r="IY194" s="5"/>
      <c r="IZ194" s="5"/>
      <c r="JA194" s="5"/>
      <c r="JB194" s="5"/>
      <c r="JC194" s="5"/>
      <c r="JD194" s="5"/>
      <c r="JE194" s="5"/>
      <c r="JF194" s="196"/>
    </row>
    <row r="195" spans="1:266" s="44" customFormat="1" ht="30" x14ac:dyDescent="0.25">
      <c r="B195" s="44">
        <v>144</v>
      </c>
      <c r="C195" s="46" t="s">
        <v>492</v>
      </c>
      <c r="D195" s="130" t="s">
        <v>493</v>
      </c>
      <c r="E195" s="48">
        <v>13520</v>
      </c>
      <c r="F195" s="49">
        <v>1.67</v>
      </c>
      <c r="G195" s="49"/>
      <c r="H195" s="50">
        <v>1</v>
      </c>
      <c r="I195" s="50"/>
      <c r="J195" s="131">
        <v>1.4</v>
      </c>
      <c r="K195" s="131">
        <v>1.68</v>
      </c>
      <c r="L195" s="131">
        <v>2.23</v>
      </c>
      <c r="M195" s="131">
        <v>2.57</v>
      </c>
      <c r="N195" s="143"/>
      <c r="O195" s="54"/>
      <c r="P195" s="144"/>
      <c r="Q195" s="54"/>
      <c r="R195" s="143"/>
      <c r="S195" s="54"/>
      <c r="T195" s="143"/>
      <c r="U195" s="54"/>
      <c r="V195" s="143"/>
      <c r="W195" s="53"/>
      <c r="X195" s="143"/>
      <c r="Y195" s="54"/>
      <c r="Z195" s="143"/>
      <c r="AA195" s="54"/>
      <c r="AB195" s="143"/>
      <c r="AC195" s="54"/>
      <c r="AD195" s="143"/>
      <c r="AE195" s="54"/>
      <c r="AF195" s="143"/>
      <c r="AG195" s="54"/>
      <c r="AH195" s="143"/>
      <c r="AI195" s="54"/>
      <c r="AK195" s="53"/>
      <c r="AL195" s="143"/>
      <c r="AM195" s="54"/>
      <c r="AN195" s="143"/>
      <c r="AO195" s="54"/>
      <c r="AP195" s="143"/>
      <c r="AQ195" s="54"/>
      <c r="AR195" s="143"/>
      <c r="AS195" s="54"/>
      <c r="AT195" s="143"/>
      <c r="AU195" s="54"/>
      <c r="AV195" s="143"/>
      <c r="AW195" s="54"/>
      <c r="AX195" s="143"/>
      <c r="AY195" s="54"/>
      <c r="AZ195" s="143"/>
      <c r="BA195" s="54"/>
      <c r="BB195" s="143"/>
      <c r="BC195" s="54"/>
      <c r="BD195" s="143"/>
      <c r="BE195" s="54"/>
      <c r="BF195" s="143"/>
      <c r="BG195" s="54"/>
      <c r="BH195" s="143"/>
      <c r="BI195" s="54"/>
      <c r="BJ195" s="143"/>
      <c r="BK195" s="54"/>
      <c r="BL195" s="143"/>
      <c r="BM195" s="54"/>
      <c r="BN195" s="143"/>
      <c r="BO195" s="54"/>
      <c r="BP195" s="143"/>
      <c r="BQ195" s="54"/>
      <c r="BR195" s="143"/>
      <c r="BS195" s="54"/>
      <c r="BT195" s="143"/>
      <c r="BU195" s="54"/>
      <c r="BV195" s="143"/>
      <c r="BW195" s="54"/>
      <c r="BX195" s="143"/>
      <c r="BY195" s="54"/>
      <c r="BZ195" s="143"/>
      <c r="CA195" s="54"/>
      <c r="CB195" s="143"/>
      <c r="CC195" s="54"/>
      <c r="CD195" s="143"/>
      <c r="CE195" s="54"/>
      <c r="CF195" s="143"/>
      <c r="CG195" s="54"/>
      <c r="CH195" s="143"/>
      <c r="CI195" s="54"/>
      <c r="CJ195" s="143"/>
      <c r="CK195" s="54"/>
      <c r="CL195" s="143"/>
      <c r="CM195" s="54"/>
      <c r="CN195" s="143"/>
      <c r="CO195" s="54"/>
      <c r="CP195" s="143"/>
      <c r="CQ195" s="54"/>
      <c r="CR195" s="143"/>
      <c r="CS195" s="54"/>
      <c r="CT195" s="143"/>
      <c r="CU195" s="54"/>
      <c r="CV195" s="143"/>
      <c r="CW195" s="54"/>
      <c r="CX195" s="143"/>
      <c r="CY195" s="54"/>
      <c r="CZ195" s="143"/>
      <c r="DA195" s="54"/>
      <c r="DB195" s="143"/>
      <c r="DC195" s="54"/>
      <c r="DD195" s="143"/>
      <c r="DE195" s="54"/>
      <c r="DF195" s="143"/>
      <c r="DG195" s="54"/>
      <c r="DH195" s="143"/>
      <c r="DI195" s="54"/>
      <c r="DJ195" s="143"/>
      <c r="DK195" s="54"/>
      <c r="DL195" s="143"/>
      <c r="DM195" s="54"/>
      <c r="DN195" s="143"/>
      <c r="DO195" s="54">
        <f t="shared" si="548"/>
        <v>0</v>
      </c>
      <c r="DP195" s="143"/>
      <c r="DQ195" s="54"/>
      <c r="DR195" s="143"/>
      <c r="DS195" s="54"/>
      <c r="DT195" s="143"/>
      <c r="DU195" s="54"/>
      <c r="DV195" s="143"/>
      <c r="DW195" s="54"/>
      <c r="DX195" s="33"/>
      <c r="DY195" s="54"/>
      <c r="DZ195" s="143"/>
      <c r="EA195" s="59"/>
      <c r="EB195" s="143"/>
      <c r="EC195" s="54"/>
      <c r="ED195" s="143"/>
      <c r="EE195" s="54"/>
      <c r="EF195" s="58"/>
      <c r="EG195" s="54"/>
      <c r="EH195" s="58"/>
      <c r="EI195" s="54">
        <f t="shared" si="546"/>
        <v>0</v>
      </c>
      <c r="EJ195" s="53"/>
      <c r="EK195" s="54"/>
      <c r="EL195" s="60">
        <f t="shared" si="547"/>
        <v>0</v>
      </c>
      <c r="EM195" s="60">
        <f t="shared" si="547"/>
        <v>0</v>
      </c>
      <c r="EN195" s="1"/>
      <c r="EP195" s="194"/>
      <c r="EQ195" s="5"/>
      <c r="ER195" s="5"/>
      <c r="ES195" s="5"/>
      <c r="ET195" s="5"/>
      <c r="EU195" s="5"/>
      <c r="EV195" s="5"/>
      <c r="EW195" s="5"/>
      <c r="EX195" s="5"/>
      <c r="EY195" s="5"/>
      <c r="EZ195" s="5"/>
      <c r="FA195" s="5"/>
      <c r="FB195" s="5"/>
      <c r="FC195" s="5"/>
      <c r="FD195" s="5"/>
      <c r="FE195" s="5"/>
      <c r="FF195" s="5"/>
      <c r="FG195" s="5"/>
      <c r="FH195" s="5"/>
      <c r="FI195" s="5"/>
      <c r="FJ195" s="5"/>
      <c r="FK195" s="5"/>
      <c r="FL195" s="5"/>
      <c r="FM195" s="5"/>
      <c r="FN195" s="5"/>
      <c r="FO195" s="5"/>
      <c r="FP195" s="5"/>
      <c r="FQ195" s="5"/>
      <c r="FR195" s="5"/>
      <c r="FS195" s="5"/>
      <c r="FT195" s="5"/>
      <c r="FU195" s="5"/>
      <c r="FV195" s="5"/>
      <c r="FW195" s="5"/>
      <c r="FX195" s="5"/>
      <c r="FY195" s="5"/>
      <c r="FZ195" s="5"/>
      <c r="GA195" s="5"/>
      <c r="GB195" s="5"/>
      <c r="GC195" s="5"/>
      <c r="GD195" s="5"/>
      <c r="GE195" s="5"/>
      <c r="GF195" s="5"/>
      <c r="GG195" s="5"/>
      <c r="GH195" s="5"/>
      <c r="GI195" s="5"/>
      <c r="GJ195" s="5"/>
      <c r="GK195" s="5"/>
      <c r="GL195" s="5"/>
      <c r="GM195" s="5"/>
      <c r="GN195" s="5"/>
      <c r="GO195" s="5"/>
      <c r="GP195" s="5"/>
      <c r="GQ195" s="5"/>
      <c r="GR195" s="5"/>
      <c r="GS195" s="5"/>
      <c r="GT195" s="5"/>
      <c r="GU195" s="5"/>
      <c r="GV195" s="5"/>
      <c r="GW195" s="5"/>
      <c r="GX195" s="5"/>
      <c r="GY195" s="5"/>
      <c r="GZ195" s="5"/>
      <c r="HA195" s="5"/>
      <c r="HB195" s="5"/>
      <c r="HC195" s="5"/>
      <c r="HD195" s="5"/>
      <c r="HE195" s="5"/>
      <c r="HF195" s="5"/>
      <c r="HG195" s="5"/>
      <c r="HH195" s="5"/>
      <c r="HI195" s="5"/>
      <c r="HJ195" s="5"/>
      <c r="HK195" s="5"/>
      <c r="HL195" s="5"/>
      <c r="HM195" s="5"/>
      <c r="HN195" s="5"/>
      <c r="HO195" s="5"/>
      <c r="HP195" s="5"/>
      <c r="HQ195" s="5"/>
      <c r="HR195" s="5"/>
      <c r="HS195" s="5"/>
      <c r="HT195" s="5"/>
      <c r="HU195" s="5"/>
      <c r="HV195" s="5"/>
      <c r="HW195" s="5"/>
      <c r="HX195" s="5"/>
      <c r="HY195" s="5"/>
      <c r="HZ195" s="5"/>
      <c r="IA195" s="5"/>
      <c r="IB195" s="5"/>
      <c r="IC195" s="5"/>
      <c r="ID195" s="5"/>
      <c r="IE195" s="5"/>
      <c r="IF195" s="5"/>
      <c r="IG195" s="5"/>
      <c r="IH195" s="5"/>
      <c r="II195" s="5"/>
      <c r="IJ195" s="5"/>
      <c r="IK195" s="5"/>
      <c r="IL195" s="5"/>
      <c r="IM195" s="5"/>
      <c r="IN195" s="5"/>
      <c r="IO195" s="5"/>
      <c r="IP195" s="5"/>
      <c r="IQ195" s="5"/>
      <c r="IR195" s="5"/>
      <c r="IS195" s="5"/>
      <c r="IT195" s="5"/>
      <c r="IU195" s="5"/>
      <c r="IV195" s="5"/>
      <c r="IW195" s="5"/>
      <c r="IX195" s="5"/>
      <c r="IY195" s="5"/>
      <c r="IZ195" s="5"/>
      <c r="JA195" s="5"/>
      <c r="JB195" s="5"/>
      <c r="JC195" s="5"/>
      <c r="JD195" s="5"/>
      <c r="JE195" s="5"/>
      <c r="JF195" s="196"/>
    </row>
    <row r="196" spans="1:266" s="163" customFormat="1" ht="45" x14ac:dyDescent="0.25">
      <c r="B196" s="163">
        <v>145</v>
      </c>
      <c r="C196" s="164" t="s">
        <v>494</v>
      </c>
      <c r="D196" s="165" t="s">
        <v>495</v>
      </c>
      <c r="E196" s="166">
        <v>13520</v>
      </c>
      <c r="F196" s="167">
        <v>0.85</v>
      </c>
      <c r="G196" s="167"/>
      <c r="H196" s="168">
        <v>1</v>
      </c>
      <c r="I196" s="168"/>
      <c r="J196" s="169">
        <v>1.4</v>
      </c>
      <c r="K196" s="169">
        <v>1.68</v>
      </c>
      <c r="L196" s="169">
        <v>2.23</v>
      </c>
      <c r="M196" s="169">
        <v>2.57</v>
      </c>
      <c r="N196" s="170"/>
      <c r="O196" s="171">
        <f t="shared" ref="O196:O201" si="549">N196*E196*F196*H196*J196*$O$8</f>
        <v>0</v>
      </c>
      <c r="P196" s="172"/>
      <c r="Q196" s="171">
        <f t="shared" ref="Q196:Q201" si="550">P196*E196*F196*H196*J196*$Q$8</f>
        <v>0</v>
      </c>
      <c r="R196" s="170"/>
      <c r="S196" s="171">
        <f t="shared" ref="S196:S201" si="551">R196*E196*F196*H196*J196*$S$8</f>
        <v>0</v>
      </c>
      <c r="T196" s="170"/>
      <c r="U196" s="171">
        <f t="shared" ref="U196:U201" si="552">SUM(T196*E196*F196*H196*J196*$U$8)</f>
        <v>0</v>
      </c>
      <c r="V196" s="170"/>
      <c r="W196" s="173">
        <f t="shared" ref="W196:W201" si="553">SUM(V196*E196*F196*H196*J196*$W$8)</f>
        <v>0</v>
      </c>
      <c r="X196" s="170"/>
      <c r="Y196" s="171">
        <f t="shared" ref="Y196:Y201" si="554">SUM(X196*E196*F196*H196*J196*$Y$8)</f>
        <v>0</v>
      </c>
      <c r="Z196" s="170"/>
      <c r="AA196" s="171">
        <f t="shared" ref="AA196:AA201" si="555">SUM(Z196*E196*F196*H196*J196*$AA$8)</f>
        <v>0</v>
      </c>
      <c r="AB196" s="170"/>
      <c r="AC196" s="171">
        <f t="shared" ref="AC196:AC201" si="556">SUM(AB196*E196*F196*H196*J196*$AC$8)</f>
        <v>0</v>
      </c>
      <c r="AD196" s="170"/>
      <c r="AE196" s="171">
        <f t="shared" ref="AE196:AE201" si="557">SUM(AD196*E196*F196*H196*K196*$AE$8)</f>
        <v>0</v>
      </c>
      <c r="AF196" s="170"/>
      <c r="AG196" s="171">
        <f t="shared" ref="AG196:AG201" si="558">SUM(AF196*E196*F196*H196*K196*$AG$8)</f>
        <v>0</v>
      </c>
      <c r="AH196" s="170"/>
      <c r="AI196" s="171">
        <f t="shared" ref="AI196:AI201" si="559">SUM(AH196*E196*F196*H196*J196*$AI$8)</f>
        <v>0</v>
      </c>
      <c r="AK196" s="173">
        <f t="shared" ref="AK196:AK201" si="560">SUM(AJ196*E196*F196*H196*J196*$AK$8)</f>
        <v>0</v>
      </c>
      <c r="AL196" s="170"/>
      <c r="AM196" s="171">
        <f t="shared" ref="AM196:AM201" si="561">SUM(AL196*E196*F196*H196*J196*$AM$8)</f>
        <v>0</v>
      </c>
      <c r="AN196" s="170"/>
      <c r="AO196" s="171">
        <f t="shared" ref="AO196:AO201" si="562">SUM(AN196*E196*F196*H196*J196*$AO$8)</f>
        <v>0</v>
      </c>
      <c r="AP196" s="170"/>
      <c r="AQ196" s="171">
        <f t="shared" ref="AQ196:AQ201" si="563">SUM(E196*F196*H196*J196*AP196*$AQ$8)</f>
        <v>0</v>
      </c>
      <c r="AR196" s="170"/>
      <c r="AS196" s="171">
        <f t="shared" ref="AS196:AS201" si="564">SUM(AR196*E196*F196*H196*J196*$AS$8)</f>
        <v>0</v>
      </c>
      <c r="AT196" s="170"/>
      <c r="AU196" s="171">
        <f t="shared" ref="AU196:AU201" si="565">SUM(AT196*E196*F196*H196*J196*$AU$8)</f>
        <v>0</v>
      </c>
      <c r="AV196" s="170"/>
      <c r="AW196" s="171">
        <f t="shared" ref="AW196:AW201" si="566">SUM(AV196*E196*F196*H196*J196*$AW$8)</f>
        <v>0</v>
      </c>
      <c r="AX196" s="170"/>
      <c r="AY196" s="171">
        <f t="shared" ref="AY196:AY201" si="567">SUM(AX196*E196*F196*H196*J196*$AY$8)</f>
        <v>0</v>
      </c>
      <c r="AZ196" s="170"/>
      <c r="BA196" s="171">
        <f t="shared" ref="BA196:BA201" si="568">SUM(AZ196*E196*F196*H196*J196*$BA$8)</f>
        <v>0</v>
      </c>
      <c r="BB196" s="170"/>
      <c r="BC196" s="171">
        <f t="shared" ref="BC196:BC201" si="569">SUM(BB196*E196*F196*H196*J196*$BC$8)</f>
        <v>0</v>
      </c>
      <c r="BD196" s="170"/>
      <c r="BE196" s="171">
        <f t="shared" ref="BE196:BE201" si="570">SUM(BD196*E196*F196*H196*J196*$BE$8)</f>
        <v>0</v>
      </c>
      <c r="BF196" s="170"/>
      <c r="BG196" s="171">
        <f t="shared" ref="BG196:BG201" si="571">BF196*E196*F196*H196*J196*$BG$8</f>
        <v>0</v>
      </c>
      <c r="BH196" s="170"/>
      <c r="BI196" s="171">
        <f t="shared" ref="BI196:BI201" si="572">BH196*E196*F196*H196*J196*$BI$8</f>
        <v>0</v>
      </c>
      <c r="BJ196" s="170"/>
      <c r="BK196" s="171">
        <f t="shared" ref="BK196:BK201" si="573">BJ196*E196*F196*H196*J196*$BK$8</f>
        <v>0</v>
      </c>
      <c r="BL196" s="170"/>
      <c r="BM196" s="171">
        <f t="shared" ref="BM196:BM201" si="574">SUM(BL196*E196*F196*H196*J196*$BM$8)</f>
        <v>0</v>
      </c>
      <c r="BN196" s="170"/>
      <c r="BO196" s="171">
        <f t="shared" ref="BO196:BO201" si="575">SUM(BN196*E196*F196*H196*J196*$BO$8)</f>
        <v>0</v>
      </c>
      <c r="BP196" s="170"/>
      <c r="BQ196" s="171">
        <f t="shared" ref="BQ196:BQ201" si="576">SUM(BP196*E196*F196*H196*J196*$BQ$8)</f>
        <v>0</v>
      </c>
      <c r="BR196" s="170"/>
      <c r="BS196" s="171">
        <f t="shared" ref="BS196:BS201" si="577">SUM(BR196*E196*F196*H196*J196*$BS$8)</f>
        <v>0</v>
      </c>
      <c r="BT196" s="170"/>
      <c r="BU196" s="171">
        <f t="shared" ref="BU196:BU201" si="578">SUM(BT196*E196*F196*H196*J196*$BU$8)</f>
        <v>0</v>
      </c>
      <c r="BV196" s="170"/>
      <c r="BW196" s="171">
        <f t="shared" ref="BW196:BW201" si="579">BV196*E196*F196*H196*J196*$BW$8</f>
        <v>0</v>
      </c>
      <c r="BX196" s="170"/>
      <c r="BY196" s="171">
        <f t="shared" ref="BY196:BY201" si="580">SUM(BX196*E196*F196*H196*J196*$BY$8)</f>
        <v>0</v>
      </c>
      <c r="BZ196" s="170"/>
      <c r="CA196" s="171">
        <f t="shared" ref="CA196:CA201" si="581">SUM(BZ196*E196*F196*H196*J196*$CA$8)</f>
        <v>0</v>
      </c>
      <c r="CB196" s="170"/>
      <c r="CC196" s="171">
        <f t="shared" ref="CC196:CC201" si="582">SUM(CB196*E196*F196*H196*J196*$CC$8)</f>
        <v>0</v>
      </c>
      <c r="CD196" s="170"/>
      <c r="CE196" s="171">
        <f t="shared" ref="CE196:CE201" si="583">SUM(CD196*E196*F196*H196*J196*$CE$8)</f>
        <v>0</v>
      </c>
      <c r="CF196" s="170"/>
      <c r="CG196" s="171">
        <f t="shared" ref="CG196:CG201" si="584">CF196*E196*F196*H196*J196*$CG$8</f>
        <v>0</v>
      </c>
      <c r="CH196" s="170"/>
      <c r="CI196" s="171">
        <f t="shared" ref="CI196:CI201" si="585">SUM(CH196*E196*F196*H196*J196*$CI$8)</f>
        <v>0</v>
      </c>
      <c r="CJ196" s="170"/>
      <c r="CK196" s="171">
        <f t="shared" ref="CK196:CK201" si="586">SUM(CJ196*E196*F196*H196*K196*$CK$8)</f>
        <v>0</v>
      </c>
      <c r="CL196" s="170"/>
      <c r="CM196" s="171">
        <f t="shared" ref="CM196:CM201" si="587">SUM(CL196*E196*F196*H196*K196*$CM$8)</f>
        <v>0</v>
      </c>
      <c r="CN196" s="170"/>
      <c r="CO196" s="171">
        <f t="shared" ref="CO196:CO201" si="588">SUM(CN196*E196*F196*H196*K196*$CO$8)</f>
        <v>0</v>
      </c>
      <c r="CP196" s="170"/>
      <c r="CQ196" s="171">
        <f t="shared" ref="CQ196:CQ201" si="589">SUM(CP196*E196*F196*H196*K196*$CQ$8)</f>
        <v>0</v>
      </c>
      <c r="CR196" s="170"/>
      <c r="CS196" s="171">
        <f t="shared" ref="CS196:CS201" si="590">SUM(CR196*E196*F196*H196*K196*$CS$8)</f>
        <v>0</v>
      </c>
      <c r="CT196" s="170"/>
      <c r="CU196" s="171">
        <f t="shared" ref="CU196:CU201" si="591">SUM(CT196*E196*F196*H196*K196*$CU$8)</f>
        <v>0</v>
      </c>
      <c r="CV196" s="170"/>
      <c r="CW196" s="171">
        <f t="shared" ref="CW196:CW201" si="592">SUM(CV196*E196*F196*H196*K196*$CW$8)</f>
        <v>0</v>
      </c>
      <c r="CX196" s="170"/>
      <c r="CY196" s="171">
        <f t="shared" ref="CY196:CY201" si="593">SUM(CX196*E196*F196*H196*K196*$CY$8)</f>
        <v>0</v>
      </c>
      <c r="CZ196" s="170"/>
      <c r="DA196" s="171">
        <f t="shared" ref="DA196:DA201" si="594">SUM(CZ196*E196*F196*H196*K196*$DA$8)</f>
        <v>0</v>
      </c>
      <c r="DB196" s="170"/>
      <c r="DC196" s="171">
        <f t="shared" ref="DC196:DC201" si="595">SUM(DB196*E196*F196*H196*K196*$DC$8)</f>
        <v>0</v>
      </c>
      <c r="DD196" s="170"/>
      <c r="DE196" s="171">
        <f t="shared" ref="DE196:DE201" si="596">SUM(DD196*E196*F196*H196*K196*$DE$8)</f>
        <v>0</v>
      </c>
      <c r="DF196" s="170"/>
      <c r="DG196" s="171">
        <f t="shared" ref="DG196:DG201" si="597">SUM(DF196*E196*F196*H196*K196*$DG$8)</f>
        <v>0</v>
      </c>
      <c r="DH196" s="170"/>
      <c r="DI196" s="171">
        <f t="shared" ref="DI196:DI201" si="598">SUM(DH196*E196*F196*H196*K196*$DI$8)</f>
        <v>0</v>
      </c>
      <c r="DJ196" s="170"/>
      <c r="DK196" s="171">
        <f t="shared" ref="DK196:DK201" si="599">SUM(DJ196*E196*F196*H196*K196*$DK$8)</f>
        <v>0</v>
      </c>
      <c r="DL196" s="170"/>
      <c r="DM196" s="171">
        <f t="shared" ref="DM196:DM201" si="600">SUM(DL196*E196*F196*H196*K196*$DM$8)</f>
        <v>0</v>
      </c>
      <c r="DN196" s="170"/>
      <c r="DO196" s="171">
        <f t="shared" si="548"/>
        <v>0</v>
      </c>
      <c r="DP196" s="170"/>
      <c r="DQ196" s="171">
        <f t="shared" ref="DQ196:DQ201" si="601">SUM(DP196*E196*F196*H196*K196*$DQ$8)</f>
        <v>0</v>
      </c>
      <c r="DR196" s="170"/>
      <c r="DS196" s="171">
        <f t="shared" ref="DS196:DS201" si="602">SUM(DR196*E196*F196*H196*K196*$DS$8)</f>
        <v>0</v>
      </c>
      <c r="DT196" s="170"/>
      <c r="DU196" s="171">
        <f t="shared" ref="DU196:DU201" si="603">SUM(DT196*E196*F196*H196*L196*$DU$8)</f>
        <v>0</v>
      </c>
      <c r="DV196" s="170"/>
      <c r="DW196" s="171">
        <f t="shared" ref="DW196:DW201" si="604">SUM(DV196*E196*F196*H196*M196*$DW$8)</f>
        <v>0</v>
      </c>
      <c r="DX196" s="174"/>
      <c r="DY196" s="171">
        <f t="shared" ref="DY196:DY201" si="605">SUM(DX196*E196*F196*H196*J196*$DY$8)</f>
        <v>0</v>
      </c>
      <c r="DZ196" s="170"/>
      <c r="EA196" s="175">
        <f t="shared" ref="EA196:EA201" si="606">SUM(DZ196*E196*F196*H196*J196*$EA$8)</f>
        <v>0</v>
      </c>
      <c r="EB196" s="170"/>
      <c r="EC196" s="171">
        <f t="shared" ref="EC196:EC201" si="607">SUM(EB196*E196*F196*H196*J196*$EC$8)</f>
        <v>0</v>
      </c>
      <c r="ED196" s="170"/>
      <c r="EE196" s="171">
        <f t="shared" ref="EE196:EE201" si="608">SUM(ED196*E196*F196*H196*J196*$EE$8)</f>
        <v>0</v>
      </c>
      <c r="EF196" s="176"/>
      <c r="EG196" s="171">
        <f t="shared" ref="EG196:EG201" si="609">EF196*E196*F196*H196*J196*$EG$8</f>
        <v>0</v>
      </c>
      <c r="EH196" s="176">
        <v>532</v>
      </c>
      <c r="EI196" s="171">
        <f t="shared" si="546"/>
        <v>8559241.5999999996</v>
      </c>
      <c r="EJ196" s="173"/>
      <c r="EK196" s="171"/>
      <c r="EL196" s="177">
        <f t="shared" si="547"/>
        <v>532</v>
      </c>
      <c r="EM196" s="177">
        <f t="shared" si="547"/>
        <v>8559241.5999999996</v>
      </c>
      <c r="EN196" s="1">
        <f t="shared" ref="EN196:EN201" si="610">EL196*H196</f>
        <v>532</v>
      </c>
      <c r="EP196" s="195"/>
      <c r="EQ196" s="5"/>
      <c r="ER196" s="5"/>
      <c r="ES196" s="5"/>
      <c r="ET196" s="5"/>
      <c r="EU196" s="5"/>
      <c r="EV196" s="5"/>
      <c r="EW196" s="5"/>
      <c r="EX196" s="5"/>
      <c r="EY196" s="5"/>
      <c r="EZ196" s="5"/>
      <c r="FA196" s="5"/>
      <c r="FB196" s="5"/>
      <c r="FC196" s="5"/>
      <c r="FD196" s="5"/>
      <c r="FE196" s="5"/>
      <c r="FF196" s="5"/>
      <c r="FG196" s="5"/>
      <c r="FH196" s="5"/>
      <c r="FI196" s="5"/>
      <c r="FJ196" s="5"/>
      <c r="FK196" s="5"/>
      <c r="FL196" s="5"/>
      <c r="FM196" s="5"/>
      <c r="FN196" s="5"/>
      <c r="FO196" s="5"/>
      <c r="FP196" s="5"/>
      <c r="FQ196" s="5"/>
      <c r="FR196" s="5"/>
      <c r="FS196" s="5"/>
      <c r="FT196" s="5"/>
      <c r="FU196" s="5"/>
      <c r="FV196" s="5"/>
      <c r="FW196" s="5"/>
      <c r="FX196" s="5"/>
      <c r="FY196" s="5"/>
      <c r="FZ196" s="5"/>
      <c r="GA196" s="5"/>
      <c r="GB196" s="5"/>
      <c r="GC196" s="5"/>
      <c r="GD196" s="5"/>
      <c r="GE196" s="5"/>
      <c r="GF196" s="5"/>
      <c r="GG196" s="5"/>
      <c r="GH196" s="5"/>
      <c r="GI196" s="5"/>
      <c r="GJ196" s="5"/>
      <c r="GK196" s="5"/>
      <c r="GL196" s="5"/>
      <c r="GM196" s="5"/>
      <c r="GN196" s="5"/>
      <c r="GO196" s="5"/>
      <c r="GP196" s="5"/>
      <c r="GQ196" s="5"/>
      <c r="GR196" s="5"/>
      <c r="GS196" s="5"/>
      <c r="GT196" s="5"/>
      <c r="GU196" s="5"/>
      <c r="GV196" s="5"/>
      <c r="GW196" s="5"/>
      <c r="GX196" s="5"/>
      <c r="GY196" s="5"/>
      <c r="GZ196" s="5"/>
      <c r="HA196" s="5"/>
      <c r="HB196" s="5"/>
      <c r="HC196" s="5"/>
      <c r="HD196" s="5"/>
      <c r="HE196" s="5"/>
      <c r="HF196" s="5"/>
      <c r="HG196" s="5"/>
      <c r="HH196" s="5"/>
      <c r="HI196" s="5"/>
      <c r="HJ196" s="5"/>
      <c r="HK196" s="5"/>
      <c r="HL196" s="5"/>
      <c r="HM196" s="5"/>
      <c r="HN196" s="5"/>
      <c r="HO196" s="5"/>
      <c r="HP196" s="5"/>
      <c r="HQ196" s="5"/>
      <c r="HR196" s="5"/>
      <c r="HS196" s="5"/>
      <c r="HT196" s="5"/>
      <c r="HU196" s="5"/>
      <c r="HV196" s="5"/>
      <c r="HW196" s="5"/>
      <c r="HX196" s="5"/>
      <c r="HY196" s="5"/>
      <c r="HZ196" s="5"/>
      <c r="IA196" s="5"/>
      <c r="IB196" s="5"/>
      <c r="IC196" s="5"/>
      <c r="ID196" s="5"/>
      <c r="IE196" s="5"/>
      <c r="IF196" s="5"/>
      <c r="IG196" s="5"/>
      <c r="IH196" s="5"/>
      <c r="II196" s="5"/>
      <c r="IJ196" s="5"/>
      <c r="IK196" s="5"/>
      <c r="IL196" s="5"/>
      <c r="IM196" s="5"/>
      <c r="IN196" s="5"/>
      <c r="IO196" s="5"/>
      <c r="IP196" s="5"/>
      <c r="IQ196" s="5"/>
      <c r="IR196" s="5"/>
      <c r="IS196" s="5"/>
      <c r="IT196" s="5"/>
      <c r="IU196" s="5"/>
      <c r="IV196" s="5"/>
      <c r="IW196" s="5"/>
      <c r="IX196" s="5"/>
      <c r="IY196" s="5"/>
      <c r="IZ196" s="5"/>
      <c r="JA196" s="5"/>
      <c r="JB196" s="5"/>
      <c r="JC196" s="5"/>
      <c r="JD196" s="5"/>
      <c r="JE196" s="5"/>
      <c r="JF196" s="197"/>
    </row>
    <row r="197" spans="1:266" s="5" customFormat="1" ht="45" x14ac:dyDescent="0.25">
      <c r="A197" s="44"/>
      <c r="B197" s="44">
        <v>146</v>
      </c>
      <c r="C197" s="46" t="s">
        <v>496</v>
      </c>
      <c r="D197" s="130" t="s">
        <v>497</v>
      </c>
      <c r="E197" s="193">
        <v>13520</v>
      </c>
      <c r="F197" s="49">
        <v>1.0900000000000001</v>
      </c>
      <c r="G197" s="49"/>
      <c r="H197" s="50">
        <v>1</v>
      </c>
      <c r="I197" s="50"/>
      <c r="J197" s="131">
        <v>1.4</v>
      </c>
      <c r="K197" s="131">
        <v>1.68</v>
      </c>
      <c r="L197" s="131">
        <v>2.23</v>
      </c>
      <c r="M197" s="131">
        <v>2.57</v>
      </c>
      <c r="N197" s="143"/>
      <c r="O197" s="54">
        <f t="shared" si="549"/>
        <v>0</v>
      </c>
      <c r="P197" s="144"/>
      <c r="Q197" s="54">
        <f t="shared" si="550"/>
        <v>0</v>
      </c>
      <c r="R197" s="143"/>
      <c r="S197" s="54">
        <f t="shared" si="551"/>
        <v>0</v>
      </c>
      <c r="T197" s="143"/>
      <c r="U197" s="54">
        <f t="shared" si="552"/>
        <v>0</v>
      </c>
      <c r="V197" s="143"/>
      <c r="W197" s="53">
        <f t="shared" si="553"/>
        <v>0</v>
      </c>
      <c r="X197" s="143"/>
      <c r="Y197" s="54">
        <f t="shared" si="554"/>
        <v>0</v>
      </c>
      <c r="Z197" s="143"/>
      <c r="AA197" s="54">
        <f t="shared" si="555"/>
        <v>0</v>
      </c>
      <c r="AB197" s="143"/>
      <c r="AC197" s="54">
        <f t="shared" si="556"/>
        <v>0</v>
      </c>
      <c r="AD197" s="143"/>
      <c r="AE197" s="54">
        <f t="shared" si="557"/>
        <v>0</v>
      </c>
      <c r="AF197" s="143"/>
      <c r="AG197" s="54">
        <f t="shared" si="558"/>
        <v>0</v>
      </c>
      <c r="AH197" s="143"/>
      <c r="AI197" s="54">
        <f t="shared" si="559"/>
        <v>0</v>
      </c>
      <c r="AJ197" s="44"/>
      <c r="AK197" s="53">
        <f t="shared" si="560"/>
        <v>0</v>
      </c>
      <c r="AL197" s="143"/>
      <c r="AM197" s="54">
        <f t="shared" si="561"/>
        <v>0</v>
      </c>
      <c r="AN197" s="143"/>
      <c r="AO197" s="54">
        <f t="shared" si="562"/>
        <v>0</v>
      </c>
      <c r="AP197" s="143"/>
      <c r="AQ197" s="54">
        <f t="shared" si="563"/>
        <v>0</v>
      </c>
      <c r="AR197" s="143"/>
      <c r="AS197" s="54">
        <f t="shared" si="564"/>
        <v>0</v>
      </c>
      <c r="AT197" s="143"/>
      <c r="AU197" s="54">
        <f t="shared" si="565"/>
        <v>0</v>
      </c>
      <c r="AV197" s="143"/>
      <c r="AW197" s="54">
        <f t="shared" si="566"/>
        <v>0</v>
      </c>
      <c r="AX197" s="143"/>
      <c r="AY197" s="54">
        <f t="shared" si="567"/>
        <v>0</v>
      </c>
      <c r="AZ197" s="143"/>
      <c r="BA197" s="54">
        <f t="shared" si="568"/>
        <v>0</v>
      </c>
      <c r="BB197" s="143"/>
      <c r="BC197" s="54">
        <f t="shared" si="569"/>
        <v>0</v>
      </c>
      <c r="BD197" s="143"/>
      <c r="BE197" s="54">
        <f t="shared" si="570"/>
        <v>0</v>
      </c>
      <c r="BF197" s="143"/>
      <c r="BG197" s="54">
        <f t="shared" si="571"/>
        <v>0</v>
      </c>
      <c r="BH197" s="143"/>
      <c r="BI197" s="54">
        <f t="shared" si="572"/>
        <v>0</v>
      </c>
      <c r="BJ197" s="143"/>
      <c r="BK197" s="54">
        <f t="shared" si="573"/>
        <v>0</v>
      </c>
      <c r="BL197" s="143"/>
      <c r="BM197" s="54">
        <f t="shared" si="574"/>
        <v>0</v>
      </c>
      <c r="BN197" s="143"/>
      <c r="BO197" s="54">
        <f t="shared" si="575"/>
        <v>0</v>
      </c>
      <c r="BP197" s="143"/>
      <c r="BQ197" s="54">
        <f t="shared" si="576"/>
        <v>0</v>
      </c>
      <c r="BR197" s="143"/>
      <c r="BS197" s="54">
        <f t="shared" si="577"/>
        <v>0</v>
      </c>
      <c r="BT197" s="143"/>
      <c r="BU197" s="54">
        <f t="shared" si="578"/>
        <v>0</v>
      </c>
      <c r="BV197" s="143"/>
      <c r="BW197" s="54">
        <f t="shared" si="579"/>
        <v>0</v>
      </c>
      <c r="BX197" s="143"/>
      <c r="BY197" s="54">
        <f t="shared" si="580"/>
        <v>0</v>
      </c>
      <c r="BZ197" s="143"/>
      <c r="CA197" s="54">
        <f t="shared" si="581"/>
        <v>0</v>
      </c>
      <c r="CB197" s="143"/>
      <c r="CC197" s="54">
        <f t="shared" si="582"/>
        <v>0</v>
      </c>
      <c r="CD197" s="143"/>
      <c r="CE197" s="54">
        <f t="shared" si="583"/>
        <v>0</v>
      </c>
      <c r="CF197" s="143"/>
      <c r="CG197" s="54">
        <f t="shared" si="584"/>
        <v>0</v>
      </c>
      <c r="CH197" s="143"/>
      <c r="CI197" s="54">
        <f t="shared" si="585"/>
        <v>0</v>
      </c>
      <c r="CJ197" s="143"/>
      <c r="CK197" s="54">
        <f t="shared" si="586"/>
        <v>0</v>
      </c>
      <c r="CL197" s="143"/>
      <c r="CM197" s="54">
        <f t="shared" si="587"/>
        <v>0</v>
      </c>
      <c r="CN197" s="143"/>
      <c r="CO197" s="54">
        <f t="shared" si="588"/>
        <v>0</v>
      </c>
      <c r="CP197" s="143"/>
      <c r="CQ197" s="54">
        <f t="shared" si="589"/>
        <v>0</v>
      </c>
      <c r="CR197" s="143"/>
      <c r="CS197" s="54">
        <f t="shared" si="590"/>
        <v>0</v>
      </c>
      <c r="CT197" s="143"/>
      <c r="CU197" s="54">
        <f t="shared" si="591"/>
        <v>0</v>
      </c>
      <c r="CV197" s="143"/>
      <c r="CW197" s="54">
        <f t="shared" si="592"/>
        <v>0</v>
      </c>
      <c r="CX197" s="143"/>
      <c r="CY197" s="54">
        <f t="shared" si="593"/>
        <v>0</v>
      </c>
      <c r="CZ197" s="143"/>
      <c r="DA197" s="54">
        <f t="shared" si="594"/>
        <v>0</v>
      </c>
      <c r="DB197" s="143"/>
      <c r="DC197" s="54">
        <f t="shared" si="595"/>
        <v>0</v>
      </c>
      <c r="DD197" s="143"/>
      <c r="DE197" s="54">
        <f t="shared" si="596"/>
        <v>0</v>
      </c>
      <c r="DF197" s="143"/>
      <c r="DG197" s="54">
        <f t="shared" si="597"/>
        <v>0</v>
      </c>
      <c r="DH197" s="143"/>
      <c r="DI197" s="54">
        <f t="shared" si="598"/>
        <v>0</v>
      </c>
      <c r="DJ197" s="143"/>
      <c r="DK197" s="54">
        <f t="shared" si="599"/>
        <v>0</v>
      </c>
      <c r="DL197" s="143"/>
      <c r="DM197" s="54">
        <f t="shared" si="600"/>
        <v>0</v>
      </c>
      <c r="DN197" s="143"/>
      <c r="DO197" s="54">
        <f t="shared" si="548"/>
        <v>0</v>
      </c>
      <c r="DP197" s="143"/>
      <c r="DQ197" s="54">
        <f t="shared" si="601"/>
        <v>0</v>
      </c>
      <c r="DR197" s="143"/>
      <c r="DS197" s="54">
        <f t="shared" si="602"/>
        <v>0</v>
      </c>
      <c r="DT197" s="143"/>
      <c r="DU197" s="54">
        <f t="shared" si="603"/>
        <v>0</v>
      </c>
      <c r="DV197" s="143"/>
      <c r="DW197" s="54">
        <f t="shared" si="604"/>
        <v>0</v>
      </c>
      <c r="DX197" s="33"/>
      <c r="DY197" s="54">
        <f t="shared" si="605"/>
        <v>0</v>
      </c>
      <c r="DZ197" s="143"/>
      <c r="EA197" s="54">
        <f t="shared" si="606"/>
        <v>0</v>
      </c>
      <c r="EB197" s="143"/>
      <c r="EC197" s="54">
        <f t="shared" si="607"/>
        <v>0</v>
      </c>
      <c r="ED197" s="143"/>
      <c r="EE197" s="54">
        <f t="shared" si="608"/>
        <v>0</v>
      </c>
      <c r="EF197" s="58"/>
      <c r="EG197" s="54">
        <f t="shared" si="609"/>
        <v>0</v>
      </c>
      <c r="EH197" s="58"/>
      <c r="EI197" s="54">
        <f t="shared" si="546"/>
        <v>0</v>
      </c>
      <c r="EJ197" s="53"/>
      <c r="EK197" s="54"/>
      <c r="EL197" s="60">
        <f t="shared" si="547"/>
        <v>0</v>
      </c>
      <c r="EM197" s="60">
        <f t="shared" si="547"/>
        <v>0</v>
      </c>
      <c r="EN197" s="5">
        <f t="shared" si="610"/>
        <v>0</v>
      </c>
    </row>
    <row r="198" spans="1:266" s="1" customFormat="1" ht="45" x14ac:dyDescent="0.25">
      <c r="A198" s="178"/>
      <c r="B198" s="178">
        <v>147</v>
      </c>
      <c r="C198" s="179" t="s">
        <v>498</v>
      </c>
      <c r="D198" s="180" t="s">
        <v>499</v>
      </c>
      <c r="E198" s="181">
        <v>13520</v>
      </c>
      <c r="F198" s="182">
        <v>1.5</v>
      </c>
      <c r="G198" s="182"/>
      <c r="H198" s="183">
        <v>1</v>
      </c>
      <c r="I198" s="183"/>
      <c r="J198" s="184">
        <v>1.4</v>
      </c>
      <c r="K198" s="184">
        <v>1.68</v>
      </c>
      <c r="L198" s="184">
        <v>2.23</v>
      </c>
      <c r="M198" s="184">
        <v>2.57</v>
      </c>
      <c r="N198" s="185"/>
      <c r="O198" s="186">
        <f t="shared" si="549"/>
        <v>0</v>
      </c>
      <c r="P198" s="187"/>
      <c r="Q198" s="186">
        <f t="shared" si="550"/>
        <v>0</v>
      </c>
      <c r="R198" s="185"/>
      <c r="S198" s="186">
        <f t="shared" si="551"/>
        <v>0</v>
      </c>
      <c r="T198" s="185"/>
      <c r="U198" s="186">
        <f t="shared" si="552"/>
        <v>0</v>
      </c>
      <c r="V198" s="185"/>
      <c r="W198" s="188">
        <f t="shared" si="553"/>
        <v>0</v>
      </c>
      <c r="X198" s="185"/>
      <c r="Y198" s="186">
        <f t="shared" si="554"/>
        <v>0</v>
      </c>
      <c r="Z198" s="185"/>
      <c r="AA198" s="186">
        <f t="shared" si="555"/>
        <v>0</v>
      </c>
      <c r="AB198" s="185"/>
      <c r="AC198" s="186">
        <f t="shared" si="556"/>
        <v>0</v>
      </c>
      <c r="AD198" s="185"/>
      <c r="AE198" s="186">
        <f t="shared" si="557"/>
        <v>0</v>
      </c>
      <c r="AF198" s="185"/>
      <c r="AG198" s="186">
        <f t="shared" si="558"/>
        <v>0</v>
      </c>
      <c r="AH198" s="185"/>
      <c r="AI198" s="186">
        <f t="shared" si="559"/>
        <v>0</v>
      </c>
      <c r="AJ198" s="178"/>
      <c r="AK198" s="188">
        <f t="shared" si="560"/>
        <v>0</v>
      </c>
      <c r="AL198" s="185"/>
      <c r="AM198" s="186">
        <f t="shared" si="561"/>
        <v>0</v>
      </c>
      <c r="AN198" s="185"/>
      <c r="AO198" s="186">
        <f t="shared" si="562"/>
        <v>0</v>
      </c>
      <c r="AP198" s="185"/>
      <c r="AQ198" s="186">
        <f t="shared" si="563"/>
        <v>0</v>
      </c>
      <c r="AR198" s="185"/>
      <c r="AS198" s="186">
        <f t="shared" si="564"/>
        <v>0</v>
      </c>
      <c r="AT198" s="185"/>
      <c r="AU198" s="186">
        <f t="shared" si="565"/>
        <v>0</v>
      </c>
      <c r="AV198" s="185"/>
      <c r="AW198" s="186">
        <f t="shared" si="566"/>
        <v>0</v>
      </c>
      <c r="AX198" s="185"/>
      <c r="AY198" s="186">
        <f t="shared" si="567"/>
        <v>0</v>
      </c>
      <c r="AZ198" s="185"/>
      <c r="BA198" s="186">
        <f t="shared" si="568"/>
        <v>0</v>
      </c>
      <c r="BB198" s="185"/>
      <c r="BC198" s="186">
        <f t="shared" si="569"/>
        <v>0</v>
      </c>
      <c r="BD198" s="185"/>
      <c r="BE198" s="186">
        <f t="shared" si="570"/>
        <v>0</v>
      </c>
      <c r="BF198" s="185"/>
      <c r="BG198" s="186">
        <f t="shared" si="571"/>
        <v>0</v>
      </c>
      <c r="BH198" s="185"/>
      <c r="BI198" s="186">
        <f t="shared" si="572"/>
        <v>0</v>
      </c>
      <c r="BJ198" s="185"/>
      <c r="BK198" s="186">
        <f t="shared" si="573"/>
        <v>0</v>
      </c>
      <c r="BL198" s="185"/>
      <c r="BM198" s="186">
        <f t="shared" si="574"/>
        <v>0</v>
      </c>
      <c r="BN198" s="185"/>
      <c r="BO198" s="186">
        <f t="shared" si="575"/>
        <v>0</v>
      </c>
      <c r="BP198" s="185"/>
      <c r="BQ198" s="186">
        <f t="shared" si="576"/>
        <v>0</v>
      </c>
      <c r="BR198" s="185"/>
      <c r="BS198" s="186">
        <f t="shared" si="577"/>
        <v>0</v>
      </c>
      <c r="BT198" s="185"/>
      <c r="BU198" s="186">
        <f t="shared" si="578"/>
        <v>0</v>
      </c>
      <c r="BV198" s="185"/>
      <c r="BW198" s="186">
        <f t="shared" si="579"/>
        <v>0</v>
      </c>
      <c r="BX198" s="185"/>
      <c r="BY198" s="186">
        <f t="shared" si="580"/>
        <v>0</v>
      </c>
      <c r="BZ198" s="185"/>
      <c r="CA198" s="186">
        <f t="shared" si="581"/>
        <v>0</v>
      </c>
      <c r="CB198" s="185"/>
      <c r="CC198" s="186">
        <f t="shared" si="582"/>
        <v>0</v>
      </c>
      <c r="CD198" s="185"/>
      <c r="CE198" s="186">
        <f t="shared" si="583"/>
        <v>0</v>
      </c>
      <c r="CF198" s="185"/>
      <c r="CG198" s="186">
        <f t="shared" si="584"/>
        <v>0</v>
      </c>
      <c r="CH198" s="185"/>
      <c r="CI198" s="186">
        <f t="shared" si="585"/>
        <v>0</v>
      </c>
      <c r="CJ198" s="185"/>
      <c r="CK198" s="186">
        <f t="shared" si="586"/>
        <v>0</v>
      </c>
      <c r="CL198" s="185"/>
      <c r="CM198" s="186">
        <f t="shared" si="587"/>
        <v>0</v>
      </c>
      <c r="CN198" s="185"/>
      <c r="CO198" s="186">
        <f t="shared" si="588"/>
        <v>0</v>
      </c>
      <c r="CP198" s="185"/>
      <c r="CQ198" s="186">
        <f t="shared" si="589"/>
        <v>0</v>
      </c>
      <c r="CR198" s="185"/>
      <c r="CS198" s="186">
        <f t="shared" si="590"/>
        <v>0</v>
      </c>
      <c r="CT198" s="185"/>
      <c r="CU198" s="186">
        <f t="shared" si="591"/>
        <v>0</v>
      </c>
      <c r="CV198" s="185"/>
      <c r="CW198" s="186">
        <f t="shared" si="592"/>
        <v>0</v>
      </c>
      <c r="CX198" s="185"/>
      <c r="CY198" s="186">
        <f t="shared" si="593"/>
        <v>0</v>
      </c>
      <c r="CZ198" s="185"/>
      <c r="DA198" s="186">
        <f t="shared" si="594"/>
        <v>0</v>
      </c>
      <c r="DB198" s="185"/>
      <c r="DC198" s="186">
        <f t="shared" si="595"/>
        <v>0</v>
      </c>
      <c r="DD198" s="185"/>
      <c r="DE198" s="186">
        <f t="shared" si="596"/>
        <v>0</v>
      </c>
      <c r="DF198" s="185"/>
      <c r="DG198" s="186">
        <f t="shared" si="597"/>
        <v>0</v>
      </c>
      <c r="DH198" s="185"/>
      <c r="DI198" s="186">
        <f t="shared" si="598"/>
        <v>0</v>
      </c>
      <c r="DJ198" s="185"/>
      <c r="DK198" s="186">
        <f t="shared" si="599"/>
        <v>0</v>
      </c>
      <c r="DL198" s="185"/>
      <c r="DM198" s="186">
        <f t="shared" si="600"/>
        <v>0</v>
      </c>
      <c r="DN198" s="185"/>
      <c r="DO198" s="186">
        <f t="shared" si="548"/>
        <v>0</v>
      </c>
      <c r="DP198" s="185"/>
      <c r="DQ198" s="186">
        <f t="shared" si="601"/>
        <v>0</v>
      </c>
      <c r="DR198" s="185"/>
      <c r="DS198" s="186">
        <f t="shared" si="602"/>
        <v>0</v>
      </c>
      <c r="DT198" s="185"/>
      <c r="DU198" s="186">
        <f t="shared" si="603"/>
        <v>0</v>
      </c>
      <c r="DV198" s="185"/>
      <c r="DW198" s="186">
        <f t="shared" si="604"/>
        <v>0</v>
      </c>
      <c r="DX198" s="189"/>
      <c r="DY198" s="186">
        <f t="shared" si="605"/>
        <v>0</v>
      </c>
      <c r="DZ198" s="185"/>
      <c r="EA198" s="190">
        <f t="shared" si="606"/>
        <v>0</v>
      </c>
      <c r="EB198" s="185"/>
      <c r="EC198" s="186">
        <f t="shared" si="607"/>
        <v>0</v>
      </c>
      <c r="ED198" s="185"/>
      <c r="EE198" s="186">
        <f t="shared" si="608"/>
        <v>0</v>
      </c>
      <c r="EF198" s="191"/>
      <c r="EG198" s="186">
        <f t="shared" si="609"/>
        <v>0</v>
      </c>
      <c r="EH198" s="191"/>
      <c r="EI198" s="186">
        <f t="shared" si="546"/>
        <v>0</v>
      </c>
      <c r="EJ198" s="188"/>
      <c r="EK198" s="186"/>
      <c r="EL198" s="192">
        <f t="shared" si="547"/>
        <v>0</v>
      </c>
      <c r="EM198" s="192">
        <f t="shared" si="547"/>
        <v>0</v>
      </c>
      <c r="EN198" s="1">
        <f t="shared" si="610"/>
        <v>0</v>
      </c>
      <c r="EQ198" s="5"/>
      <c r="ER198" s="5"/>
      <c r="ES198" s="5"/>
      <c r="ET198" s="5"/>
      <c r="EU198" s="5"/>
      <c r="EV198" s="5"/>
      <c r="EW198" s="5"/>
      <c r="EX198" s="5"/>
      <c r="EY198" s="5"/>
      <c r="EZ198" s="5"/>
      <c r="FA198" s="5"/>
      <c r="FB198" s="5"/>
      <c r="FC198" s="5"/>
      <c r="FD198" s="5"/>
      <c r="FE198" s="5"/>
      <c r="FF198" s="5"/>
      <c r="FG198" s="5"/>
      <c r="FH198" s="5"/>
      <c r="FI198" s="5"/>
      <c r="FJ198" s="5"/>
      <c r="FK198" s="5"/>
      <c r="FL198" s="5"/>
      <c r="FM198" s="5"/>
      <c r="FN198" s="5"/>
      <c r="FO198" s="5"/>
      <c r="FP198" s="5"/>
      <c r="FQ198" s="5"/>
      <c r="FR198" s="5"/>
      <c r="FS198" s="5"/>
      <c r="FT198" s="5"/>
      <c r="FU198" s="5"/>
      <c r="FV198" s="5"/>
      <c r="FW198" s="5"/>
      <c r="FX198" s="5"/>
      <c r="FY198" s="5"/>
      <c r="FZ198" s="5"/>
      <c r="GA198" s="5"/>
      <c r="GB198" s="5"/>
      <c r="GC198" s="5"/>
      <c r="GD198" s="5"/>
      <c r="GE198" s="5"/>
      <c r="GF198" s="5"/>
      <c r="GG198" s="5"/>
      <c r="GH198" s="5"/>
      <c r="GI198" s="5"/>
      <c r="GJ198" s="5"/>
      <c r="GK198" s="5"/>
      <c r="GL198" s="5"/>
      <c r="GM198" s="5"/>
      <c r="GN198" s="5"/>
      <c r="GO198" s="5"/>
      <c r="GP198" s="5"/>
      <c r="GQ198" s="5"/>
      <c r="GR198" s="5"/>
      <c r="GS198" s="5"/>
      <c r="GT198" s="5"/>
      <c r="GU198" s="5"/>
      <c r="GV198" s="5"/>
      <c r="GW198" s="5"/>
      <c r="GX198" s="5"/>
      <c r="GY198" s="5"/>
      <c r="GZ198" s="5"/>
      <c r="HA198" s="5"/>
      <c r="HB198" s="5"/>
      <c r="HC198" s="5"/>
      <c r="HD198" s="5"/>
      <c r="HE198" s="5"/>
      <c r="HF198" s="5"/>
      <c r="HG198" s="5"/>
      <c r="HH198" s="5"/>
      <c r="HI198" s="5"/>
      <c r="HJ198" s="5"/>
      <c r="HK198" s="5"/>
      <c r="HL198" s="5"/>
      <c r="HM198" s="5"/>
      <c r="HN198" s="5"/>
      <c r="HO198" s="5"/>
      <c r="HP198" s="5"/>
      <c r="HQ198" s="5"/>
      <c r="HR198" s="5"/>
      <c r="HS198" s="5"/>
      <c r="HT198" s="5"/>
      <c r="HU198" s="5"/>
      <c r="HV198" s="5"/>
      <c r="HW198" s="5"/>
      <c r="HX198" s="5"/>
      <c r="HY198" s="5"/>
      <c r="HZ198" s="5"/>
      <c r="IA198" s="5"/>
      <c r="IB198" s="5"/>
      <c r="IC198" s="5"/>
      <c r="ID198" s="5"/>
      <c r="IE198" s="5"/>
      <c r="IF198" s="5"/>
      <c r="IG198" s="5"/>
      <c r="IH198" s="5"/>
      <c r="II198" s="5"/>
      <c r="IJ198" s="5"/>
      <c r="IK198" s="5"/>
      <c r="IL198" s="5"/>
      <c r="IM198" s="5"/>
      <c r="IN198" s="5"/>
      <c r="IO198" s="5"/>
      <c r="IP198" s="5"/>
      <c r="IQ198" s="5"/>
      <c r="IR198" s="5"/>
      <c r="IS198" s="5"/>
      <c r="IT198" s="5"/>
      <c r="IU198" s="5"/>
      <c r="IV198" s="5"/>
      <c r="IW198" s="5"/>
      <c r="IX198" s="5"/>
      <c r="IY198" s="5"/>
      <c r="IZ198" s="5"/>
      <c r="JA198" s="5"/>
      <c r="JB198" s="5"/>
      <c r="JC198" s="5"/>
      <c r="JD198" s="5"/>
      <c r="JE198" s="5"/>
    </row>
    <row r="199" spans="1:266" s="1" customFormat="1" ht="60" x14ac:dyDescent="0.25">
      <c r="A199" s="44"/>
      <c r="B199" s="44">
        <v>148</v>
      </c>
      <c r="C199" s="46" t="s">
        <v>500</v>
      </c>
      <c r="D199" s="130" t="s">
        <v>501</v>
      </c>
      <c r="E199" s="48">
        <v>13520</v>
      </c>
      <c r="F199" s="49">
        <v>1.8</v>
      </c>
      <c r="G199" s="49"/>
      <c r="H199" s="50">
        <v>1</v>
      </c>
      <c r="I199" s="50"/>
      <c r="J199" s="131">
        <v>1.4</v>
      </c>
      <c r="K199" s="131">
        <v>1.68</v>
      </c>
      <c r="L199" s="131">
        <v>2.23</v>
      </c>
      <c r="M199" s="131">
        <v>2.57</v>
      </c>
      <c r="N199" s="33"/>
      <c r="O199" s="54">
        <f t="shared" si="549"/>
        <v>0</v>
      </c>
      <c r="P199" s="145"/>
      <c r="Q199" s="54">
        <f t="shared" si="550"/>
        <v>0</v>
      </c>
      <c r="R199" s="33"/>
      <c r="S199" s="54">
        <f t="shared" si="551"/>
        <v>0</v>
      </c>
      <c r="T199" s="33"/>
      <c r="U199" s="54">
        <f t="shared" si="552"/>
        <v>0</v>
      </c>
      <c r="V199" s="33"/>
      <c r="W199" s="53">
        <f t="shared" si="553"/>
        <v>0</v>
      </c>
      <c r="X199" s="33"/>
      <c r="Y199" s="54">
        <f t="shared" si="554"/>
        <v>0</v>
      </c>
      <c r="Z199" s="33"/>
      <c r="AA199" s="54">
        <f t="shared" si="555"/>
        <v>0</v>
      </c>
      <c r="AB199" s="33"/>
      <c r="AC199" s="54">
        <f t="shared" si="556"/>
        <v>0</v>
      </c>
      <c r="AD199" s="33"/>
      <c r="AE199" s="54">
        <f t="shared" si="557"/>
        <v>0</v>
      </c>
      <c r="AF199" s="33"/>
      <c r="AG199" s="54">
        <f t="shared" si="558"/>
        <v>0</v>
      </c>
      <c r="AH199" s="33"/>
      <c r="AI199" s="54">
        <f t="shared" si="559"/>
        <v>0</v>
      </c>
      <c r="AJ199" s="44"/>
      <c r="AK199" s="53">
        <f t="shared" si="560"/>
        <v>0</v>
      </c>
      <c r="AL199" s="33"/>
      <c r="AM199" s="54">
        <f t="shared" si="561"/>
        <v>0</v>
      </c>
      <c r="AN199" s="33"/>
      <c r="AO199" s="54">
        <f t="shared" si="562"/>
        <v>0</v>
      </c>
      <c r="AP199" s="33"/>
      <c r="AQ199" s="54">
        <f t="shared" si="563"/>
        <v>0</v>
      </c>
      <c r="AR199" s="33"/>
      <c r="AS199" s="54">
        <f t="shared" si="564"/>
        <v>0</v>
      </c>
      <c r="AT199" s="33"/>
      <c r="AU199" s="54">
        <f t="shared" si="565"/>
        <v>0</v>
      </c>
      <c r="AV199" s="33"/>
      <c r="AW199" s="54">
        <f t="shared" si="566"/>
        <v>0</v>
      </c>
      <c r="AX199" s="33"/>
      <c r="AY199" s="54">
        <f t="shared" si="567"/>
        <v>0</v>
      </c>
      <c r="AZ199" s="33"/>
      <c r="BA199" s="54">
        <f t="shared" si="568"/>
        <v>0</v>
      </c>
      <c r="BB199" s="33"/>
      <c r="BC199" s="54">
        <f t="shared" si="569"/>
        <v>0</v>
      </c>
      <c r="BD199" s="33"/>
      <c r="BE199" s="54">
        <f t="shared" si="570"/>
        <v>0</v>
      </c>
      <c r="BF199" s="33"/>
      <c r="BG199" s="54">
        <f t="shared" si="571"/>
        <v>0</v>
      </c>
      <c r="BH199" s="33"/>
      <c r="BI199" s="54">
        <f t="shared" si="572"/>
        <v>0</v>
      </c>
      <c r="BJ199" s="33"/>
      <c r="BK199" s="54">
        <f t="shared" si="573"/>
        <v>0</v>
      </c>
      <c r="BL199" s="33"/>
      <c r="BM199" s="54">
        <f t="shared" si="574"/>
        <v>0</v>
      </c>
      <c r="BN199" s="33"/>
      <c r="BO199" s="54">
        <f t="shared" si="575"/>
        <v>0</v>
      </c>
      <c r="BP199" s="33"/>
      <c r="BQ199" s="54">
        <f t="shared" si="576"/>
        <v>0</v>
      </c>
      <c r="BR199" s="33"/>
      <c r="BS199" s="54">
        <f t="shared" si="577"/>
        <v>0</v>
      </c>
      <c r="BT199" s="33"/>
      <c r="BU199" s="54">
        <f t="shared" si="578"/>
        <v>0</v>
      </c>
      <c r="BV199" s="33"/>
      <c r="BW199" s="54">
        <f t="shared" si="579"/>
        <v>0</v>
      </c>
      <c r="BX199" s="33"/>
      <c r="BY199" s="54">
        <f t="shared" si="580"/>
        <v>0</v>
      </c>
      <c r="BZ199" s="33"/>
      <c r="CA199" s="54">
        <f t="shared" si="581"/>
        <v>0</v>
      </c>
      <c r="CB199" s="33"/>
      <c r="CC199" s="54">
        <f t="shared" si="582"/>
        <v>0</v>
      </c>
      <c r="CD199" s="33"/>
      <c r="CE199" s="54">
        <f t="shared" si="583"/>
        <v>0</v>
      </c>
      <c r="CF199" s="33"/>
      <c r="CG199" s="54">
        <f t="shared" si="584"/>
        <v>0</v>
      </c>
      <c r="CH199" s="33"/>
      <c r="CI199" s="54">
        <f t="shared" si="585"/>
        <v>0</v>
      </c>
      <c r="CJ199" s="33"/>
      <c r="CK199" s="54">
        <f t="shared" si="586"/>
        <v>0</v>
      </c>
      <c r="CL199" s="33"/>
      <c r="CM199" s="54">
        <f t="shared" si="587"/>
        <v>0</v>
      </c>
      <c r="CN199" s="33"/>
      <c r="CO199" s="54">
        <f t="shared" si="588"/>
        <v>0</v>
      </c>
      <c r="CP199" s="33"/>
      <c r="CQ199" s="54">
        <f t="shared" si="589"/>
        <v>0</v>
      </c>
      <c r="CR199" s="33"/>
      <c r="CS199" s="54">
        <f t="shared" si="590"/>
        <v>0</v>
      </c>
      <c r="CT199" s="33"/>
      <c r="CU199" s="54">
        <f t="shared" si="591"/>
        <v>0</v>
      </c>
      <c r="CV199" s="33"/>
      <c r="CW199" s="54">
        <f t="shared" si="592"/>
        <v>0</v>
      </c>
      <c r="CX199" s="33"/>
      <c r="CY199" s="54">
        <f t="shared" si="593"/>
        <v>0</v>
      </c>
      <c r="CZ199" s="33"/>
      <c r="DA199" s="54">
        <f t="shared" si="594"/>
        <v>0</v>
      </c>
      <c r="DB199" s="33"/>
      <c r="DC199" s="54">
        <f t="shared" si="595"/>
        <v>0</v>
      </c>
      <c r="DD199" s="33"/>
      <c r="DE199" s="54">
        <f t="shared" si="596"/>
        <v>0</v>
      </c>
      <c r="DF199" s="33"/>
      <c r="DG199" s="54">
        <f t="shared" si="597"/>
        <v>0</v>
      </c>
      <c r="DH199" s="33"/>
      <c r="DI199" s="54">
        <f t="shared" si="598"/>
        <v>0</v>
      </c>
      <c r="DJ199" s="33"/>
      <c r="DK199" s="54">
        <f t="shared" si="599"/>
        <v>0</v>
      </c>
      <c r="DL199" s="33"/>
      <c r="DM199" s="54">
        <f t="shared" si="600"/>
        <v>0</v>
      </c>
      <c r="DN199" s="33"/>
      <c r="DO199" s="54">
        <f t="shared" si="548"/>
        <v>0</v>
      </c>
      <c r="DP199" s="33"/>
      <c r="DQ199" s="54">
        <f t="shared" si="601"/>
        <v>0</v>
      </c>
      <c r="DR199" s="33"/>
      <c r="DS199" s="54">
        <f t="shared" si="602"/>
        <v>0</v>
      </c>
      <c r="DT199" s="33"/>
      <c r="DU199" s="54">
        <f t="shared" si="603"/>
        <v>0</v>
      </c>
      <c r="DV199" s="33"/>
      <c r="DW199" s="54">
        <f t="shared" si="604"/>
        <v>0</v>
      </c>
      <c r="DX199" s="33"/>
      <c r="DY199" s="54">
        <f t="shared" si="605"/>
        <v>0</v>
      </c>
      <c r="DZ199" s="33"/>
      <c r="EA199" s="59">
        <f t="shared" si="606"/>
        <v>0</v>
      </c>
      <c r="EB199" s="33"/>
      <c r="EC199" s="54">
        <f t="shared" si="607"/>
        <v>0</v>
      </c>
      <c r="ED199" s="33"/>
      <c r="EE199" s="54">
        <f t="shared" si="608"/>
        <v>0</v>
      </c>
      <c r="EF199" s="53"/>
      <c r="EG199" s="54">
        <f t="shared" si="609"/>
        <v>0</v>
      </c>
      <c r="EH199" s="53"/>
      <c r="EI199" s="54">
        <f t="shared" si="546"/>
        <v>0</v>
      </c>
      <c r="EJ199" s="53"/>
      <c r="EK199" s="54"/>
      <c r="EL199" s="60">
        <f t="shared" si="547"/>
        <v>0</v>
      </c>
      <c r="EM199" s="60">
        <f t="shared" si="547"/>
        <v>0</v>
      </c>
      <c r="EN199" s="1">
        <f t="shared" si="610"/>
        <v>0</v>
      </c>
      <c r="EQ199" s="5"/>
      <c r="ER199" s="5"/>
      <c r="ES199" s="5"/>
      <c r="ET199" s="5"/>
      <c r="EU199" s="5"/>
      <c r="EV199" s="5"/>
      <c r="EW199" s="5"/>
      <c r="EX199" s="5"/>
      <c r="EY199" s="5"/>
      <c r="EZ199" s="5"/>
      <c r="FA199" s="5"/>
      <c r="FB199" s="5"/>
      <c r="FC199" s="5"/>
      <c r="FD199" s="5"/>
      <c r="FE199" s="5"/>
      <c r="FF199" s="5"/>
      <c r="FG199" s="5"/>
      <c r="FH199" s="5"/>
      <c r="FI199" s="5"/>
      <c r="FJ199" s="5"/>
      <c r="FK199" s="5"/>
      <c r="FL199" s="5"/>
      <c r="FM199" s="5"/>
      <c r="FN199" s="5"/>
      <c r="FO199" s="5"/>
      <c r="FP199" s="5"/>
      <c r="FQ199" s="5"/>
      <c r="FR199" s="5"/>
      <c r="FS199" s="5"/>
      <c r="FT199" s="5"/>
      <c r="FU199" s="5"/>
      <c r="FV199" s="5"/>
      <c r="FW199" s="5"/>
      <c r="FX199" s="5"/>
      <c r="FY199" s="5"/>
      <c r="FZ199" s="5"/>
      <c r="GA199" s="5"/>
      <c r="GB199" s="5"/>
      <c r="GC199" s="5"/>
      <c r="GD199" s="5"/>
      <c r="GE199" s="5"/>
      <c r="GF199" s="5"/>
      <c r="GG199" s="5"/>
      <c r="GH199" s="5"/>
      <c r="GI199" s="5"/>
      <c r="GJ199" s="5"/>
      <c r="GK199" s="5"/>
      <c r="GL199" s="5"/>
      <c r="GM199" s="5"/>
      <c r="GN199" s="5"/>
      <c r="GO199" s="5"/>
      <c r="GP199" s="5"/>
      <c r="GQ199" s="5"/>
      <c r="GR199" s="5"/>
      <c r="GS199" s="5"/>
      <c r="GT199" s="5"/>
      <c r="GU199" s="5"/>
      <c r="GV199" s="5"/>
      <c r="GW199" s="5"/>
      <c r="GX199" s="5"/>
      <c r="GY199" s="5"/>
      <c r="GZ199" s="5"/>
      <c r="HA199" s="5"/>
      <c r="HB199" s="5"/>
      <c r="HC199" s="5"/>
      <c r="HD199" s="5"/>
      <c r="HE199" s="5"/>
      <c r="HF199" s="5"/>
      <c r="HG199" s="5"/>
      <c r="HH199" s="5"/>
      <c r="HI199" s="5"/>
      <c r="HJ199" s="5"/>
      <c r="HK199" s="5"/>
      <c r="HL199" s="5"/>
      <c r="HM199" s="5"/>
      <c r="HN199" s="5"/>
      <c r="HO199" s="5"/>
      <c r="HP199" s="5"/>
      <c r="HQ199" s="5"/>
      <c r="HR199" s="5"/>
      <c r="HS199" s="5"/>
      <c r="HT199" s="5"/>
      <c r="HU199" s="5"/>
      <c r="HV199" s="5"/>
      <c r="HW199" s="5"/>
      <c r="HX199" s="5"/>
      <c r="HY199" s="5"/>
      <c r="HZ199" s="5"/>
      <c r="IA199" s="5"/>
      <c r="IB199" s="5"/>
      <c r="IC199" s="5"/>
      <c r="ID199" s="5"/>
      <c r="IE199" s="5"/>
      <c r="IF199" s="5"/>
      <c r="IG199" s="5"/>
      <c r="IH199" s="5"/>
      <c r="II199" s="5"/>
      <c r="IJ199" s="5"/>
      <c r="IK199" s="5"/>
      <c r="IL199" s="5"/>
      <c r="IM199" s="5"/>
      <c r="IN199" s="5"/>
      <c r="IO199" s="5"/>
      <c r="IP199" s="5"/>
      <c r="IQ199" s="5"/>
      <c r="IR199" s="5"/>
      <c r="IS199" s="5"/>
      <c r="IT199" s="5"/>
      <c r="IU199" s="5"/>
      <c r="IV199" s="5"/>
      <c r="IW199" s="5"/>
      <c r="IX199" s="5"/>
      <c r="IY199" s="5"/>
      <c r="IZ199" s="5"/>
      <c r="JA199" s="5"/>
      <c r="JB199" s="5"/>
      <c r="JC199" s="5"/>
      <c r="JD199" s="5"/>
      <c r="JE199" s="5"/>
    </row>
    <row r="200" spans="1:266" s="1" customFormat="1" ht="45" x14ac:dyDescent="0.25">
      <c r="A200" s="44"/>
      <c r="B200" s="44">
        <v>149</v>
      </c>
      <c r="C200" s="46" t="s">
        <v>502</v>
      </c>
      <c r="D200" s="130" t="s">
        <v>503</v>
      </c>
      <c r="E200" s="48">
        <v>13520</v>
      </c>
      <c r="F200" s="49">
        <v>2.75</v>
      </c>
      <c r="G200" s="49"/>
      <c r="H200" s="50">
        <v>1</v>
      </c>
      <c r="I200" s="50"/>
      <c r="J200" s="131">
        <v>1.4</v>
      </c>
      <c r="K200" s="131">
        <v>1.68</v>
      </c>
      <c r="L200" s="131">
        <v>2.23</v>
      </c>
      <c r="M200" s="131">
        <v>2.57</v>
      </c>
      <c r="N200" s="33"/>
      <c r="O200" s="54">
        <f t="shared" si="549"/>
        <v>0</v>
      </c>
      <c r="P200" s="145"/>
      <c r="Q200" s="54">
        <f t="shared" si="550"/>
        <v>0</v>
      </c>
      <c r="R200" s="33"/>
      <c r="S200" s="54">
        <f t="shared" si="551"/>
        <v>0</v>
      </c>
      <c r="T200" s="33"/>
      <c r="U200" s="54">
        <f t="shared" si="552"/>
        <v>0</v>
      </c>
      <c r="V200" s="33"/>
      <c r="W200" s="53">
        <f t="shared" si="553"/>
        <v>0</v>
      </c>
      <c r="X200" s="33"/>
      <c r="Y200" s="54">
        <f t="shared" si="554"/>
        <v>0</v>
      </c>
      <c r="Z200" s="33"/>
      <c r="AA200" s="54">
        <f t="shared" si="555"/>
        <v>0</v>
      </c>
      <c r="AB200" s="33"/>
      <c r="AC200" s="54">
        <f t="shared" si="556"/>
        <v>0</v>
      </c>
      <c r="AD200" s="33"/>
      <c r="AE200" s="54">
        <f t="shared" si="557"/>
        <v>0</v>
      </c>
      <c r="AF200" s="33"/>
      <c r="AG200" s="54">
        <f t="shared" si="558"/>
        <v>0</v>
      </c>
      <c r="AH200" s="33"/>
      <c r="AI200" s="54">
        <f t="shared" si="559"/>
        <v>0</v>
      </c>
      <c r="AJ200" s="44"/>
      <c r="AK200" s="53">
        <f t="shared" si="560"/>
        <v>0</v>
      </c>
      <c r="AL200" s="33"/>
      <c r="AM200" s="54">
        <f t="shared" si="561"/>
        <v>0</v>
      </c>
      <c r="AN200" s="33"/>
      <c r="AO200" s="54">
        <f t="shared" si="562"/>
        <v>0</v>
      </c>
      <c r="AP200" s="33"/>
      <c r="AQ200" s="54">
        <f t="shared" si="563"/>
        <v>0</v>
      </c>
      <c r="AR200" s="33"/>
      <c r="AS200" s="54">
        <f t="shared" si="564"/>
        <v>0</v>
      </c>
      <c r="AT200" s="33"/>
      <c r="AU200" s="54">
        <f t="shared" si="565"/>
        <v>0</v>
      </c>
      <c r="AV200" s="33"/>
      <c r="AW200" s="54">
        <f t="shared" si="566"/>
        <v>0</v>
      </c>
      <c r="AX200" s="33"/>
      <c r="AY200" s="54">
        <f t="shared" si="567"/>
        <v>0</v>
      </c>
      <c r="AZ200" s="33"/>
      <c r="BA200" s="54">
        <f t="shared" si="568"/>
        <v>0</v>
      </c>
      <c r="BB200" s="33"/>
      <c r="BC200" s="54">
        <f t="shared" si="569"/>
        <v>0</v>
      </c>
      <c r="BD200" s="33"/>
      <c r="BE200" s="54">
        <f t="shared" si="570"/>
        <v>0</v>
      </c>
      <c r="BF200" s="33"/>
      <c r="BG200" s="54">
        <f t="shared" si="571"/>
        <v>0</v>
      </c>
      <c r="BH200" s="33"/>
      <c r="BI200" s="54">
        <f t="shared" si="572"/>
        <v>0</v>
      </c>
      <c r="BJ200" s="33"/>
      <c r="BK200" s="54">
        <f t="shared" si="573"/>
        <v>0</v>
      </c>
      <c r="BL200" s="33"/>
      <c r="BM200" s="54">
        <f t="shared" si="574"/>
        <v>0</v>
      </c>
      <c r="BN200" s="33"/>
      <c r="BO200" s="54">
        <f t="shared" si="575"/>
        <v>0</v>
      </c>
      <c r="BP200" s="33"/>
      <c r="BQ200" s="54">
        <f t="shared" si="576"/>
        <v>0</v>
      </c>
      <c r="BR200" s="33"/>
      <c r="BS200" s="54">
        <f t="shared" si="577"/>
        <v>0</v>
      </c>
      <c r="BT200" s="33"/>
      <c r="BU200" s="54">
        <f t="shared" si="578"/>
        <v>0</v>
      </c>
      <c r="BV200" s="33"/>
      <c r="BW200" s="54">
        <f t="shared" si="579"/>
        <v>0</v>
      </c>
      <c r="BX200" s="33"/>
      <c r="BY200" s="54">
        <f t="shared" si="580"/>
        <v>0</v>
      </c>
      <c r="BZ200" s="33"/>
      <c r="CA200" s="54">
        <f t="shared" si="581"/>
        <v>0</v>
      </c>
      <c r="CB200" s="33"/>
      <c r="CC200" s="54">
        <f t="shared" si="582"/>
        <v>0</v>
      </c>
      <c r="CD200" s="33"/>
      <c r="CE200" s="54">
        <f t="shared" si="583"/>
        <v>0</v>
      </c>
      <c r="CF200" s="33"/>
      <c r="CG200" s="54">
        <f t="shared" si="584"/>
        <v>0</v>
      </c>
      <c r="CH200" s="33"/>
      <c r="CI200" s="54">
        <f t="shared" si="585"/>
        <v>0</v>
      </c>
      <c r="CJ200" s="33"/>
      <c r="CK200" s="54">
        <f t="shared" si="586"/>
        <v>0</v>
      </c>
      <c r="CL200" s="33"/>
      <c r="CM200" s="54">
        <f t="shared" si="587"/>
        <v>0</v>
      </c>
      <c r="CN200" s="33"/>
      <c r="CO200" s="54">
        <f t="shared" si="588"/>
        <v>0</v>
      </c>
      <c r="CP200" s="33"/>
      <c r="CQ200" s="54">
        <f t="shared" si="589"/>
        <v>0</v>
      </c>
      <c r="CR200" s="33"/>
      <c r="CS200" s="54">
        <f t="shared" si="590"/>
        <v>0</v>
      </c>
      <c r="CT200" s="33"/>
      <c r="CU200" s="54">
        <f t="shared" si="591"/>
        <v>0</v>
      </c>
      <c r="CV200" s="33"/>
      <c r="CW200" s="54">
        <f t="shared" si="592"/>
        <v>0</v>
      </c>
      <c r="CX200" s="33"/>
      <c r="CY200" s="54">
        <f t="shared" si="593"/>
        <v>0</v>
      </c>
      <c r="CZ200" s="33"/>
      <c r="DA200" s="54">
        <f t="shared" si="594"/>
        <v>0</v>
      </c>
      <c r="DB200" s="33"/>
      <c r="DC200" s="54">
        <f t="shared" si="595"/>
        <v>0</v>
      </c>
      <c r="DD200" s="33"/>
      <c r="DE200" s="54">
        <f t="shared" si="596"/>
        <v>0</v>
      </c>
      <c r="DF200" s="33"/>
      <c r="DG200" s="54">
        <f t="shared" si="597"/>
        <v>0</v>
      </c>
      <c r="DH200" s="33"/>
      <c r="DI200" s="54">
        <f t="shared" si="598"/>
        <v>0</v>
      </c>
      <c r="DJ200" s="33"/>
      <c r="DK200" s="54">
        <f t="shared" si="599"/>
        <v>0</v>
      </c>
      <c r="DL200" s="33"/>
      <c r="DM200" s="54">
        <f t="shared" si="600"/>
        <v>0</v>
      </c>
      <c r="DN200" s="33"/>
      <c r="DO200" s="54">
        <f t="shared" si="548"/>
        <v>0</v>
      </c>
      <c r="DP200" s="33"/>
      <c r="DQ200" s="54">
        <f t="shared" si="601"/>
        <v>0</v>
      </c>
      <c r="DR200" s="33"/>
      <c r="DS200" s="54">
        <f t="shared" si="602"/>
        <v>0</v>
      </c>
      <c r="DT200" s="33"/>
      <c r="DU200" s="54">
        <f t="shared" si="603"/>
        <v>0</v>
      </c>
      <c r="DV200" s="33"/>
      <c r="DW200" s="54">
        <f t="shared" si="604"/>
        <v>0</v>
      </c>
      <c r="DX200" s="33"/>
      <c r="DY200" s="54">
        <f t="shared" si="605"/>
        <v>0</v>
      </c>
      <c r="DZ200" s="33"/>
      <c r="EA200" s="59">
        <f t="shared" si="606"/>
        <v>0</v>
      </c>
      <c r="EB200" s="33"/>
      <c r="EC200" s="54">
        <f t="shared" si="607"/>
        <v>0</v>
      </c>
      <c r="ED200" s="33"/>
      <c r="EE200" s="54">
        <f t="shared" si="608"/>
        <v>0</v>
      </c>
      <c r="EF200" s="53"/>
      <c r="EG200" s="54">
        <f t="shared" si="609"/>
        <v>0</v>
      </c>
      <c r="EH200" s="53"/>
      <c r="EI200" s="54">
        <f t="shared" si="546"/>
        <v>0</v>
      </c>
      <c r="EJ200" s="53"/>
      <c r="EK200" s="54"/>
      <c r="EL200" s="60">
        <f t="shared" si="547"/>
        <v>0</v>
      </c>
      <c r="EM200" s="60">
        <f t="shared" si="547"/>
        <v>0</v>
      </c>
      <c r="EN200" s="1">
        <f t="shared" si="610"/>
        <v>0</v>
      </c>
      <c r="EQ200" s="5"/>
      <c r="ER200" s="5"/>
      <c r="ES200" s="5"/>
      <c r="ET200" s="5"/>
      <c r="EU200" s="5"/>
      <c r="EV200" s="5"/>
      <c r="EW200" s="5"/>
      <c r="EX200" s="5"/>
      <c r="EY200" s="5"/>
      <c r="EZ200" s="5"/>
      <c r="FA200" s="5"/>
      <c r="FB200" s="5"/>
      <c r="FC200" s="5"/>
      <c r="FD200" s="5"/>
      <c r="FE200" s="5"/>
      <c r="FF200" s="5"/>
      <c r="FG200" s="5"/>
      <c r="FH200" s="5"/>
      <c r="FI200" s="5"/>
      <c r="FJ200" s="5"/>
      <c r="FK200" s="5"/>
      <c r="FL200" s="5"/>
      <c r="FM200" s="5"/>
      <c r="FN200" s="5"/>
      <c r="FO200" s="5"/>
      <c r="FP200" s="5"/>
      <c r="FQ200" s="5"/>
      <c r="FR200" s="5"/>
      <c r="FS200" s="5"/>
      <c r="FT200" s="5"/>
      <c r="FU200" s="5"/>
      <c r="FV200" s="5"/>
      <c r="FW200" s="5"/>
      <c r="FX200" s="5"/>
      <c r="FY200" s="5"/>
      <c r="FZ200" s="5"/>
      <c r="GA200" s="5"/>
      <c r="GB200" s="5"/>
      <c r="GC200" s="5"/>
      <c r="GD200" s="5"/>
      <c r="GE200" s="5"/>
      <c r="GF200" s="5"/>
      <c r="GG200" s="5"/>
      <c r="GH200" s="5"/>
      <c r="GI200" s="5"/>
      <c r="GJ200" s="5"/>
      <c r="GK200" s="5"/>
      <c r="GL200" s="5"/>
      <c r="GM200" s="5"/>
      <c r="GN200" s="5"/>
      <c r="GO200" s="5"/>
      <c r="GP200" s="5"/>
      <c r="GQ200" s="5"/>
      <c r="GR200" s="5"/>
      <c r="GS200" s="5"/>
      <c r="GT200" s="5"/>
      <c r="GU200" s="5"/>
      <c r="GV200" s="5"/>
      <c r="GW200" s="5"/>
      <c r="GX200" s="5"/>
      <c r="GY200" s="5"/>
      <c r="GZ200" s="5"/>
      <c r="HA200" s="5"/>
      <c r="HB200" s="5"/>
      <c r="HC200" s="5"/>
      <c r="HD200" s="5"/>
      <c r="HE200" s="5"/>
      <c r="HF200" s="5"/>
      <c r="HG200" s="5"/>
      <c r="HH200" s="5"/>
      <c r="HI200" s="5"/>
      <c r="HJ200" s="5"/>
      <c r="HK200" s="5"/>
      <c r="HL200" s="5"/>
      <c r="HM200" s="5"/>
      <c r="HN200" s="5"/>
      <c r="HO200" s="5"/>
      <c r="HP200" s="5"/>
      <c r="HQ200" s="5"/>
      <c r="HR200" s="5"/>
      <c r="HS200" s="5"/>
      <c r="HT200" s="5"/>
      <c r="HU200" s="5"/>
      <c r="HV200" s="5"/>
      <c r="HW200" s="5"/>
      <c r="HX200" s="5"/>
      <c r="HY200" s="5"/>
      <c r="HZ200" s="5"/>
      <c r="IA200" s="5"/>
      <c r="IB200" s="5"/>
      <c r="IC200" s="5"/>
      <c r="ID200" s="5"/>
      <c r="IE200" s="5"/>
      <c r="IF200" s="5"/>
      <c r="IG200" s="5"/>
      <c r="IH200" s="5"/>
      <c r="II200" s="5"/>
      <c r="IJ200" s="5"/>
      <c r="IK200" s="5"/>
      <c r="IL200" s="5"/>
      <c r="IM200" s="5"/>
      <c r="IN200" s="5"/>
      <c r="IO200" s="5"/>
      <c r="IP200" s="5"/>
      <c r="IQ200" s="5"/>
      <c r="IR200" s="5"/>
      <c r="IS200" s="5"/>
      <c r="IT200" s="5"/>
      <c r="IU200" s="5"/>
      <c r="IV200" s="5"/>
      <c r="IW200" s="5"/>
      <c r="IX200" s="5"/>
      <c r="IY200" s="5"/>
      <c r="IZ200" s="5"/>
      <c r="JA200" s="5"/>
      <c r="JB200" s="5"/>
      <c r="JC200" s="5"/>
      <c r="JD200" s="5"/>
      <c r="JE200" s="5"/>
    </row>
    <row r="201" spans="1:266" s="1" customFormat="1" ht="43.5" customHeight="1" x14ac:dyDescent="0.25">
      <c r="A201" s="44"/>
      <c r="B201" s="44">
        <v>150</v>
      </c>
      <c r="C201" s="46" t="s">
        <v>504</v>
      </c>
      <c r="D201" s="130" t="s">
        <v>505</v>
      </c>
      <c r="E201" s="48">
        <v>13520</v>
      </c>
      <c r="F201" s="49">
        <v>2.35</v>
      </c>
      <c r="G201" s="49"/>
      <c r="H201" s="50">
        <v>1</v>
      </c>
      <c r="I201" s="50"/>
      <c r="J201" s="131">
        <v>1.4</v>
      </c>
      <c r="K201" s="131">
        <v>1.68</v>
      </c>
      <c r="L201" s="131">
        <v>2.23</v>
      </c>
      <c r="M201" s="131">
        <v>2.57</v>
      </c>
      <c r="N201" s="33"/>
      <c r="O201" s="54">
        <f t="shared" si="549"/>
        <v>0</v>
      </c>
      <c r="P201" s="145"/>
      <c r="Q201" s="54">
        <f t="shared" si="550"/>
        <v>0</v>
      </c>
      <c r="R201" s="33"/>
      <c r="S201" s="54">
        <f t="shared" si="551"/>
        <v>0</v>
      </c>
      <c r="T201" s="33"/>
      <c r="U201" s="54">
        <f t="shared" si="552"/>
        <v>0</v>
      </c>
      <c r="V201" s="33"/>
      <c r="W201" s="53">
        <f t="shared" si="553"/>
        <v>0</v>
      </c>
      <c r="X201" s="33"/>
      <c r="Y201" s="54">
        <f t="shared" si="554"/>
        <v>0</v>
      </c>
      <c r="Z201" s="33"/>
      <c r="AA201" s="54">
        <f t="shared" si="555"/>
        <v>0</v>
      </c>
      <c r="AB201" s="33"/>
      <c r="AC201" s="54">
        <f t="shared" si="556"/>
        <v>0</v>
      </c>
      <c r="AD201" s="33"/>
      <c r="AE201" s="54">
        <f t="shared" si="557"/>
        <v>0</v>
      </c>
      <c r="AF201" s="33"/>
      <c r="AG201" s="54">
        <f t="shared" si="558"/>
        <v>0</v>
      </c>
      <c r="AH201" s="33"/>
      <c r="AI201" s="54">
        <f t="shared" si="559"/>
        <v>0</v>
      </c>
      <c r="AJ201" s="44"/>
      <c r="AK201" s="53">
        <f t="shared" si="560"/>
        <v>0</v>
      </c>
      <c r="AL201" s="33"/>
      <c r="AM201" s="54">
        <f t="shared" si="561"/>
        <v>0</v>
      </c>
      <c r="AN201" s="33"/>
      <c r="AO201" s="54">
        <f t="shared" si="562"/>
        <v>0</v>
      </c>
      <c r="AP201" s="33"/>
      <c r="AQ201" s="54">
        <f t="shared" si="563"/>
        <v>0</v>
      </c>
      <c r="AR201" s="33"/>
      <c r="AS201" s="54">
        <f t="shared" si="564"/>
        <v>0</v>
      </c>
      <c r="AT201" s="33"/>
      <c r="AU201" s="54">
        <f t="shared" si="565"/>
        <v>0</v>
      </c>
      <c r="AV201" s="33"/>
      <c r="AW201" s="54">
        <f t="shared" si="566"/>
        <v>0</v>
      </c>
      <c r="AX201" s="33"/>
      <c r="AY201" s="54">
        <f t="shared" si="567"/>
        <v>0</v>
      </c>
      <c r="AZ201" s="33"/>
      <c r="BA201" s="54">
        <f t="shared" si="568"/>
        <v>0</v>
      </c>
      <c r="BB201" s="33"/>
      <c r="BC201" s="54">
        <f t="shared" si="569"/>
        <v>0</v>
      </c>
      <c r="BD201" s="33"/>
      <c r="BE201" s="54">
        <f t="shared" si="570"/>
        <v>0</v>
      </c>
      <c r="BF201" s="33"/>
      <c r="BG201" s="54">
        <f t="shared" si="571"/>
        <v>0</v>
      </c>
      <c r="BH201" s="33"/>
      <c r="BI201" s="54">
        <f t="shared" si="572"/>
        <v>0</v>
      </c>
      <c r="BJ201" s="33"/>
      <c r="BK201" s="54">
        <f t="shared" si="573"/>
        <v>0</v>
      </c>
      <c r="BL201" s="33"/>
      <c r="BM201" s="54">
        <f t="shared" si="574"/>
        <v>0</v>
      </c>
      <c r="BN201" s="33"/>
      <c r="BO201" s="54">
        <f t="shared" si="575"/>
        <v>0</v>
      </c>
      <c r="BP201" s="33"/>
      <c r="BQ201" s="54">
        <f t="shared" si="576"/>
        <v>0</v>
      </c>
      <c r="BR201" s="33"/>
      <c r="BS201" s="54">
        <f t="shared" si="577"/>
        <v>0</v>
      </c>
      <c r="BT201" s="33"/>
      <c r="BU201" s="54">
        <f t="shared" si="578"/>
        <v>0</v>
      </c>
      <c r="BV201" s="33"/>
      <c r="BW201" s="54">
        <f t="shared" si="579"/>
        <v>0</v>
      </c>
      <c r="BX201" s="33"/>
      <c r="BY201" s="54">
        <f t="shared" si="580"/>
        <v>0</v>
      </c>
      <c r="BZ201" s="33"/>
      <c r="CA201" s="54">
        <f t="shared" si="581"/>
        <v>0</v>
      </c>
      <c r="CB201" s="33"/>
      <c r="CC201" s="54">
        <f t="shared" si="582"/>
        <v>0</v>
      </c>
      <c r="CD201" s="33"/>
      <c r="CE201" s="54">
        <f t="shared" si="583"/>
        <v>0</v>
      </c>
      <c r="CF201" s="33"/>
      <c r="CG201" s="54">
        <f t="shared" si="584"/>
        <v>0</v>
      </c>
      <c r="CH201" s="33"/>
      <c r="CI201" s="54">
        <f t="shared" si="585"/>
        <v>0</v>
      </c>
      <c r="CJ201" s="33"/>
      <c r="CK201" s="54">
        <f t="shared" si="586"/>
        <v>0</v>
      </c>
      <c r="CL201" s="33"/>
      <c r="CM201" s="54">
        <f t="shared" si="587"/>
        <v>0</v>
      </c>
      <c r="CN201" s="33"/>
      <c r="CO201" s="54">
        <f t="shared" si="588"/>
        <v>0</v>
      </c>
      <c r="CP201" s="33"/>
      <c r="CQ201" s="54">
        <f t="shared" si="589"/>
        <v>0</v>
      </c>
      <c r="CR201" s="33"/>
      <c r="CS201" s="54">
        <f t="shared" si="590"/>
        <v>0</v>
      </c>
      <c r="CT201" s="33"/>
      <c r="CU201" s="54">
        <f t="shared" si="591"/>
        <v>0</v>
      </c>
      <c r="CV201" s="33"/>
      <c r="CW201" s="54">
        <f t="shared" si="592"/>
        <v>0</v>
      </c>
      <c r="CX201" s="33"/>
      <c r="CY201" s="54">
        <f t="shared" si="593"/>
        <v>0</v>
      </c>
      <c r="CZ201" s="33"/>
      <c r="DA201" s="54">
        <f t="shared" si="594"/>
        <v>0</v>
      </c>
      <c r="DB201" s="33"/>
      <c r="DC201" s="54">
        <f t="shared" si="595"/>
        <v>0</v>
      </c>
      <c r="DD201" s="33"/>
      <c r="DE201" s="54">
        <f t="shared" si="596"/>
        <v>0</v>
      </c>
      <c r="DF201" s="33"/>
      <c r="DG201" s="54">
        <f t="shared" si="597"/>
        <v>0</v>
      </c>
      <c r="DH201" s="33"/>
      <c r="DI201" s="54">
        <f t="shared" si="598"/>
        <v>0</v>
      </c>
      <c r="DJ201" s="33"/>
      <c r="DK201" s="54">
        <f t="shared" si="599"/>
        <v>0</v>
      </c>
      <c r="DL201" s="33"/>
      <c r="DM201" s="54">
        <f t="shared" si="600"/>
        <v>0</v>
      </c>
      <c r="DN201" s="33"/>
      <c r="DO201" s="54">
        <f t="shared" si="548"/>
        <v>0</v>
      </c>
      <c r="DP201" s="33"/>
      <c r="DQ201" s="54">
        <f t="shared" si="601"/>
        <v>0</v>
      </c>
      <c r="DR201" s="33"/>
      <c r="DS201" s="54">
        <f t="shared" si="602"/>
        <v>0</v>
      </c>
      <c r="DT201" s="33"/>
      <c r="DU201" s="54">
        <f t="shared" si="603"/>
        <v>0</v>
      </c>
      <c r="DV201" s="33"/>
      <c r="DW201" s="54">
        <f t="shared" si="604"/>
        <v>0</v>
      </c>
      <c r="DX201" s="33"/>
      <c r="DY201" s="54">
        <f t="shared" si="605"/>
        <v>0</v>
      </c>
      <c r="DZ201" s="33"/>
      <c r="EA201" s="59">
        <f t="shared" si="606"/>
        <v>0</v>
      </c>
      <c r="EB201" s="33"/>
      <c r="EC201" s="54">
        <f t="shared" si="607"/>
        <v>0</v>
      </c>
      <c r="ED201" s="33"/>
      <c r="EE201" s="54">
        <f t="shared" si="608"/>
        <v>0</v>
      </c>
      <c r="EF201" s="53"/>
      <c r="EG201" s="54">
        <f t="shared" si="609"/>
        <v>0</v>
      </c>
      <c r="EH201" s="53"/>
      <c r="EI201" s="54">
        <f t="shared" si="546"/>
        <v>0</v>
      </c>
      <c r="EJ201" s="53"/>
      <c r="EK201" s="54"/>
      <c r="EL201" s="60">
        <f t="shared" si="547"/>
        <v>0</v>
      </c>
      <c r="EM201" s="60">
        <f t="shared" si="547"/>
        <v>0</v>
      </c>
      <c r="EN201" s="1">
        <f t="shared" si="610"/>
        <v>0</v>
      </c>
      <c r="EQ201" s="5"/>
      <c r="ER201" s="5"/>
      <c r="ES201" s="5"/>
      <c r="ET201" s="5"/>
      <c r="EU201" s="5"/>
      <c r="EV201" s="5"/>
      <c r="EW201" s="5"/>
      <c r="EX201" s="5"/>
      <c r="EY201" s="5"/>
      <c r="EZ201" s="5"/>
      <c r="FA201" s="5"/>
      <c r="FB201" s="5"/>
      <c r="FC201" s="5"/>
      <c r="FD201" s="5"/>
      <c r="FE201" s="5"/>
      <c r="FF201" s="5"/>
      <c r="FG201" s="5"/>
      <c r="FH201" s="5"/>
      <c r="FI201" s="5"/>
      <c r="FJ201" s="5"/>
      <c r="FK201" s="5"/>
      <c r="FL201" s="5"/>
      <c r="FM201" s="5"/>
      <c r="FN201" s="5"/>
      <c r="FO201" s="5"/>
      <c r="FP201" s="5"/>
      <c r="FQ201" s="5"/>
      <c r="FR201" s="5"/>
      <c r="FS201" s="5"/>
      <c r="FT201" s="5"/>
      <c r="FU201" s="5"/>
      <c r="FV201" s="5"/>
      <c r="FW201" s="5"/>
      <c r="FX201" s="5"/>
      <c r="FY201" s="5"/>
      <c r="FZ201" s="5"/>
      <c r="GA201" s="5"/>
      <c r="GB201" s="5"/>
      <c r="GC201" s="5"/>
      <c r="GD201" s="5"/>
      <c r="GE201" s="5"/>
      <c r="GF201" s="5"/>
      <c r="GG201" s="5"/>
      <c r="GH201" s="5"/>
      <c r="GI201" s="5"/>
      <c r="GJ201" s="5"/>
      <c r="GK201" s="5"/>
      <c r="GL201" s="5"/>
      <c r="GM201" s="5"/>
      <c r="GN201" s="5"/>
      <c r="GO201" s="5"/>
      <c r="GP201" s="5"/>
      <c r="GQ201" s="5"/>
      <c r="GR201" s="5"/>
      <c r="GS201" s="5"/>
      <c r="GT201" s="5"/>
      <c r="GU201" s="5"/>
      <c r="GV201" s="5"/>
      <c r="GW201" s="5"/>
      <c r="GX201" s="5"/>
      <c r="GY201" s="5"/>
      <c r="GZ201" s="5"/>
      <c r="HA201" s="5"/>
      <c r="HB201" s="5"/>
      <c r="HC201" s="5"/>
      <c r="HD201" s="5"/>
      <c r="HE201" s="5"/>
      <c r="HF201" s="5"/>
      <c r="HG201" s="5"/>
      <c r="HH201" s="5"/>
      <c r="HI201" s="5"/>
      <c r="HJ201" s="5"/>
      <c r="HK201" s="5"/>
      <c r="HL201" s="5"/>
      <c r="HM201" s="5"/>
      <c r="HN201" s="5"/>
      <c r="HO201" s="5"/>
      <c r="HP201" s="5"/>
      <c r="HQ201" s="5"/>
      <c r="HR201" s="5"/>
      <c r="HS201" s="5"/>
      <c r="HT201" s="5"/>
      <c r="HU201" s="5"/>
      <c r="HV201" s="5"/>
      <c r="HW201" s="5"/>
      <c r="HX201" s="5"/>
      <c r="HY201" s="5"/>
      <c r="HZ201" s="5"/>
      <c r="IA201" s="5"/>
      <c r="IB201" s="5"/>
      <c r="IC201" s="5"/>
      <c r="ID201" s="5"/>
      <c r="IE201" s="5"/>
      <c r="IF201" s="5"/>
      <c r="IG201" s="5"/>
      <c r="IH201" s="5"/>
      <c r="II201" s="5"/>
      <c r="IJ201" s="5"/>
      <c r="IK201" s="5"/>
      <c r="IL201" s="5"/>
      <c r="IM201" s="5"/>
      <c r="IN201" s="5"/>
      <c r="IO201" s="5"/>
      <c r="IP201" s="5"/>
      <c r="IQ201" s="5"/>
      <c r="IR201" s="5"/>
      <c r="IS201" s="5"/>
      <c r="IT201" s="5"/>
      <c r="IU201" s="5"/>
      <c r="IV201" s="5"/>
      <c r="IW201" s="5"/>
      <c r="IX201" s="5"/>
      <c r="IY201" s="5"/>
      <c r="IZ201" s="5"/>
      <c r="JA201" s="5"/>
      <c r="JB201" s="5"/>
      <c r="JC201" s="5"/>
      <c r="JD201" s="5"/>
      <c r="JE201" s="5"/>
    </row>
    <row r="202" spans="1:266" s="150" customFormat="1" ht="19.5" customHeight="1" x14ac:dyDescent="0.25">
      <c r="A202" s="247" t="s">
        <v>506</v>
      </c>
      <c r="B202" s="248"/>
      <c r="C202" s="249"/>
      <c r="D202" s="146" t="s">
        <v>507</v>
      </c>
      <c r="E202" s="147"/>
      <c r="F202" s="148"/>
      <c r="G202" s="148"/>
      <c r="H202" s="147"/>
      <c r="I202" s="147"/>
      <c r="J202" s="147"/>
      <c r="K202" s="147"/>
      <c r="L202" s="147"/>
      <c r="M202" s="147"/>
      <c r="N202" s="149">
        <f t="shared" ref="N202:BY202" si="611">SUM(N9,N10,N24,N26,N28,N37,N39,N41,N43,N46,N48,N51,N61,N65,N68,N72,N75,N77,N82,N112,N119,N126,N129,N131,N133,N137,N139,N141,N143,N148,N155,N162,N171,N173,N177,N182,N189)</f>
        <v>709</v>
      </c>
      <c r="O202" s="149">
        <f t="shared" si="611"/>
        <v>59207351.839999996</v>
      </c>
      <c r="P202" s="149">
        <f t="shared" si="611"/>
        <v>615</v>
      </c>
      <c r="Q202" s="149">
        <f t="shared" si="611"/>
        <v>7346903.2000000002</v>
      </c>
      <c r="R202" s="149">
        <f t="shared" si="611"/>
        <v>2141</v>
      </c>
      <c r="S202" s="149">
        <f t="shared" si="611"/>
        <v>84807471.840000004</v>
      </c>
      <c r="T202" s="149">
        <f t="shared" si="611"/>
        <v>990</v>
      </c>
      <c r="U202" s="149">
        <f t="shared" si="611"/>
        <v>15659134.399999997</v>
      </c>
      <c r="V202" s="149">
        <f t="shared" si="611"/>
        <v>636</v>
      </c>
      <c r="W202" s="149">
        <f t="shared" si="611"/>
        <v>23130848.831999999</v>
      </c>
      <c r="X202" s="149">
        <f t="shared" si="611"/>
        <v>3815</v>
      </c>
      <c r="Y202" s="149">
        <f t="shared" si="611"/>
        <v>143973749.91999999</v>
      </c>
      <c r="Z202" s="149">
        <f t="shared" si="611"/>
        <v>1185</v>
      </c>
      <c r="AA202" s="149">
        <f t="shared" si="611"/>
        <v>21190520.624000002</v>
      </c>
      <c r="AB202" s="149">
        <f t="shared" si="611"/>
        <v>1830</v>
      </c>
      <c r="AC202" s="149">
        <f t="shared" si="611"/>
        <v>31623766.719999999</v>
      </c>
      <c r="AD202" s="149">
        <f t="shared" si="611"/>
        <v>550</v>
      </c>
      <c r="AE202" s="149">
        <f t="shared" si="611"/>
        <v>12819555.84</v>
      </c>
      <c r="AF202" s="149">
        <f t="shared" si="611"/>
        <v>790</v>
      </c>
      <c r="AG202" s="149">
        <f t="shared" si="611"/>
        <v>15527652.9408</v>
      </c>
      <c r="AH202" s="149">
        <f t="shared" si="611"/>
        <v>2400</v>
      </c>
      <c r="AI202" s="149">
        <f t="shared" si="611"/>
        <v>57399992.831999995</v>
      </c>
      <c r="AJ202" s="149">
        <f t="shared" si="611"/>
        <v>0</v>
      </c>
      <c r="AK202" s="149">
        <f t="shared" si="611"/>
        <v>0</v>
      </c>
      <c r="AL202" s="149">
        <f t="shared" si="611"/>
        <v>240</v>
      </c>
      <c r="AM202" s="149">
        <f t="shared" si="611"/>
        <v>4916782.7072000001</v>
      </c>
      <c r="AN202" s="149">
        <f t="shared" si="611"/>
        <v>1118</v>
      </c>
      <c r="AO202" s="149">
        <f t="shared" si="611"/>
        <v>45124352</v>
      </c>
      <c r="AP202" s="149">
        <f t="shared" si="611"/>
        <v>405</v>
      </c>
      <c r="AQ202" s="149">
        <f t="shared" si="611"/>
        <v>5946420.4799999995</v>
      </c>
      <c r="AR202" s="149">
        <f t="shared" si="611"/>
        <v>493</v>
      </c>
      <c r="AS202" s="149">
        <f t="shared" si="611"/>
        <v>7513848.1599999983</v>
      </c>
      <c r="AT202" s="149">
        <f t="shared" si="611"/>
        <v>438</v>
      </c>
      <c r="AU202" s="149">
        <f t="shared" si="611"/>
        <v>6670605.7599999988</v>
      </c>
      <c r="AV202" s="149">
        <f t="shared" si="611"/>
        <v>2262</v>
      </c>
      <c r="AW202" s="149">
        <f t="shared" si="611"/>
        <v>41591573.296000004</v>
      </c>
      <c r="AX202" s="149">
        <f t="shared" si="611"/>
        <v>4180</v>
      </c>
      <c r="AY202" s="149">
        <f t="shared" si="611"/>
        <v>70195169.407999992</v>
      </c>
      <c r="AZ202" s="149">
        <f t="shared" si="611"/>
        <v>2003</v>
      </c>
      <c r="BA202" s="149">
        <f t="shared" si="611"/>
        <v>34677231.679999992</v>
      </c>
      <c r="BB202" s="149">
        <f t="shared" si="611"/>
        <v>1800</v>
      </c>
      <c r="BC202" s="149">
        <f t="shared" si="611"/>
        <v>29113838.207999997</v>
      </c>
      <c r="BD202" s="149">
        <f t="shared" si="611"/>
        <v>1250</v>
      </c>
      <c r="BE202" s="149">
        <f t="shared" si="611"/>
        <v>21025335.967999991</v>
      </c>
      <c r="BF202" s="149">
        <f t="shared" si="611"/>
        <v>3432</v>
      </c>
      <c r="BG202" s="149">
        <f t="shared" si="611"/>
        <v>59011891.848000005</v>
      </c>
      <c r="BH202" s="149">
        <f t="shared" si="611"/>
        <v>870</v>
      </c>
      <c r="BI202" s="149">
        <f t="shared" si="611"/>
        <v>14237111.616</v>
      </c>
      <c r="BJ202" s="149">
        <f t="shared" si="611"/>
        <v>2034</v>
      </c>
      <c r="BK202" s="149">
        <f t="shared" si="611"/>
        <v>32944373.279999997</v>
      </c>
      <c r="BL202" s="149">
        <f t="shared" si="611"/>
        <v>990</v>
      </c>
      <c r="BM202" s="149">
        <f t="shared" si="611"/>
        <v>14237641.6</v>
      </c>
      <c r="BN202" s="149">
        <f t="shared" si="611"/>
        <v>1800</v>
      </c>
      <c r="BO202" s="149">
        <f t="shared" si="611"/>
        <v>29399681.292800002</v>
      </c>
      <c r="BP202" s="149">
        <f t="shared" si="611"/>
        <v>772</v>
      </c>
      <c r="BQ202" s="149">
        <f t="shared" si="611"/>
        <v>11143907.319999998</v>
      </c>
      <c r="BR202" s="149">
        <f t="shared" si="611"/>
        <v>900</v>
      </c>
      <c r="BS202" s="149">
        <f t="shared" si="611"/>
        <v>12985365.120000001</v>
      </c>
      <c r="BT202" s="149">
        <f t="shared" si="611"/>
        <v>210</v>
      </c>
      <c r="BU202" s="149">
        <f t="shared" si="611"/>
        <v>3474915.8079999997</v>
      </c>
      <c r="BV202" s="149">
        <f t="shared" si="611"/>
        <v>300</v>
      </c>
      <c r="BW202" s="149">
        <f t="shared" si="611"/>
        <v>5026708.96</v>
      </c>
      <c r="BX202" s="149">
        <f t="shared" si="611"/>
        <v>991</v>
      </c>
      <c r="BY202" s="149">
        <f t="shared" si="611"/>
        <v>16770980.262399999</v>
      </c>
      <c r="BZ202" s="149">
        <f t="shared" ref="BZ202:EK202" si="612">SUM(BZ9,BZ10,BZ24,BZ26,BZ28,BZ37,BZ39,BZ41,BZ43,BZ46,BZ48,BZ51,BZ61,BZ65,BZ68,BZ72,BZ75,BZ77,BZ82,BZ112,BZ119,BZ126,BZ129,BZ131,BZ133,BZ137,BZ139,BZ141,BZ143,BZ148,BZ155,BZ162,BZ171,BZ173,BZ177,BZ182,BZ189)</f>
        <v>500</v>
      </c>
      <c r="CA202" s="149">
        <f t="shared" si="612"/>
        <v>8669894.688000001</v>
      </c>
      <c r="CB202" s="149">
        <f t="shared" si="612"/>
        <v>694</v>
      </c>
      <c r="CC202" s="149">
        <f t="shared" si="612"/>
        <v>11613993.663999999</v>
      </c>
      <c r="CD202" s="149">
        <f t="shared" si="612"/>
        <v>790</v>
      </c>
      <c r="CE202" s="149">
        <f t="shared" si="612"/>
        <v>13333110.335999999</v>
      </c>
      <c r="CF202" s="149">
        <f t="shared" si="612"/>
        <v>1140</v>
      </c>
      <c r="CG202" s="149">
        <f t="shared" si="612"/>
        <v>20108198.655999999</v>
      </c>
      <c r="CH202" s="149">
        <f t="shared" si="612"/>
        <v>2100</v>
      </c>
      <c r="CI202" s="149">
        <f t="shared" si="612"/>
        <v>34829829.215999998</v>
      </c>
      <c r="CJ202" s="149">
        <f t="shared" si="612"/>
        <v>1805</v>
      </c>
      <c r="CK202" s="149">
        <f>SUM(CK9,CK10,CK24,CK26,CK28,CK37,CK39,CK41,CK43,CK46,CK48,CK51,CK61,CK65,CK68,CK72,CK75,CK77,CK82,CK112,CK119,CK126,CK129,CK131,CK133,CK137,CK139,CK141,CK143,CK148,CK155,CK162,CK171,CK173,CK177,CK182,CK189)</f>
        <v>40052957.817600004</v>
      </c>
      <c r="CL202" s="149">
        <f t="shared" si="612"/>
        <v>1780</v>
      </c>
      <c r="CM202" s="149">
        <f t="shared" si="612"/>
        <v>36536006.707199998</v>
      </c>
      <c r="CN202" s="149">
        <f t="shared" si="612"/>
        <v>613</v>
      </c>
      <c r="CO202" s="149">
        <f t="shared" si="612"/>
        <v>12122645.807999998</v>
      </c>
      <c r="CP202" s="149">
        <f t="shared" si="612"/>
        <v>1780</v>
      </c>
      <c r="CQ202" s="149">
        <f t="shared" si="612"/>
        <v>35501583.935999997</v>
      </c>
      <c r="CR202" s="149">
        <f t="shared" si="612"/>
        <v>841</v>
      </c>
      <c r="CS202" s="149">
        <f t="shared" si="612"/>
        <v>20998439.279999997</v>
      </c>
      <c r="CT202" s="149">
        <f t="shared" si="612"/>
        <v>490</v>
      </c>
      <c r="CU202" s="149">
        <f t="shared" si="612"/>
        <v>10048496.640000001</v>
      </c>
      <c r="CV202" s="149">
        <f t="shared" si="612"/>
        <v>900</v>
      </c>
      <c r="CW202" s="149">
        <f t="shared" si="612"/>
        <v>19199351.807999995</v>
      </c>
      <c r="CX202" s="149">
        <f t="shared" si="612"/>
        <v>310</v>
      </c>
      <c r="CY202" s="149">
        <f t="shared" si="612"/>
        <v>6316425.0240000002</v>
      </c>
      <c r="CZ202" s="149">
        <f t="shared" si="612"/>
        <v>2420</v>
      </c>
      <c r="DA202" s="149">
        <f t="shared" si="612"/>
        <v>50932068.096000008</v>
      </c>
      <c r="DB202" s="149">
        <f t="shared" si="612"/>
        <v>380</v>
      </c>
      <c r="DC202" s="149">
        <f t="shared" si="612"/>
        <v>7794853.2479999997</v>
      </c>
      <c r="DD202" s="149">
        <f t="shared" si="612"/>
        <v>490</v>
      </c>
      <c r="DE202" s="149">
        <f t="shared" si="612"/>
        <v>10733311.680000002</v>
      </c>
      <c r="DF202" s="149">
        <f t="shared" si="612"/>
        <v>1995</v>
      </c>
      <c r="DG202" s="149">
        <f t="shared" si="612"/>
        <v>41139417.446399994</v>
      </c>
      <c r="DH202" s="149">
        <f t="shared" si="612"/>
        <v>650</v>
      </c>
      <c r="DI202" s="149">
        <f t="shared" si="612"/>
        <v>15347579.52</v>
      </c>
      <c r="DJ202" s="149">
        <f t="shared" si="612"/>
        <v>1730</v>
      </c>
      <c r="DK202" s="149">
        <f t="shared" si="612"/>
        <v>35283215.385599993</v>
      </c>
      <c r="DL202" s="149">
        <f t="shared" si="612"/>
        <v>610</v>
      </c>
      <c r="DM202" s="149">
        <f t="shared" si="612"/>
        <v>12624991.142399998</v>
      </c>
      <c r="DN202" s="149">
        <f t="shared" si="612"/>
        <v>245</v>
      </c>
      <c r="DO202" s="149">
        <f t="shared" si="612"/>
        <v>5152625.5872</v>
      </c>
      <c r="DP202" s="149">
        <f t="shared" si="612"/>
        <v>191</v>
      </c>
      <c r="DQ202" s="149">
        <f t="shared" si="612"/>
        <v>3957617.6639999994</v>
      </c>
      <c r="DR202" s="149">
        <f t="shared" si="612"/>
        <v>80</v>
      </c>
      <c r="DS202" s="149">
        <f t="shared" si="612"/>
        <v>1794374.4</v>
      </c>
      <c r="DT202" s="149">
        <f t="shared" si="612"/>
        <v>15</v>
      </c>
      <c r="DU202" s="149">
        <f t="shared" si="612"/>
        <v>363001.18400000001</v>
      </c>
      <c r="DV202" s="149">
        <f t="shared" si="612"/>
        <v>198</v>
      </c>
      <c r="DW202" s="149">
        <f t="shared" si="612"/>
        <v>6937257.7456</v>
      </c>
      <c r="DX202" s="149">
        <f t="shared" si="612"/>
        <v>140</v>
      </c>
      <c r="DY202" s="149">
        <f t="shared" si="612"/>
        <v>16122870.399999999</v>
      </c>
      <c r="DZ202" s="149">
        <f t="shared" si="612"/>
        <v>70</v>
      </c>
      <c r="EA202" s="149">
        <f t="shared" si="612"/>
        <v>1163012.0319999999</v>
      </c>
      <c r="EB202" s="149">
        <f t="shared" si="612"/>
        <v>215</v>
      </c>
      <c r="EC202" s="149">
        <f t="shared" si="612"/>
        <v>3617897.92</v>
      </c>
      <c r="ED202" s="149">
        <f t="shared" si="612"/>
        <v>10</v>
      </c>
      <c r="EE202" s="149">
        <f t="shared" si="612"/>
        <v>295276.79999999999</v>
      </c>
      <c r="EF202" s="149">
        <f t="shared" si="612"/>
        <v>200</v>
      </c>
      <c r="EG202" s="149">
        <f t="shared" si="612"/>
        <v>11629363.199999999</v>
      </c>
      <c r="EH202" s="149">
        <f t="shared" si="612"/>
        <v>2500</v>
      </c>
      <c r="EI202" s="149">
        <f t="shared" si="612"/>
        <v>68398788.640000001</v>
      </c>
      <c r="EJ202" s="149">
        <f t="shared" si="612"/>
        <v>115</v>
      </c>
      <c r="EK202" s="149">
        <f t="shared" si="612"/>
        <v>2428083.84</v>
      </c>
      <c r="EL202" s="149">
        <f>SUM(EL9,EL10,EL24,EL26,EL28,EL37,EL39,EL41,EL43,EL46,EL48,EL51,EL61,EL65,EL68,EL72,EL75,EL77,EL82,EL112,EL119,EL126,EL129,EL131,EL133,EL137,EL139,EL141,EL143,EL148,EL155,EL162,EL171,EL173,EL177,EL182,EL189)</f>
        <v>68146</v>
      </c>
      <c r="EM202" s="149">
        <f>SUM(EM9,EM10,EM24,EM26,EM28,EM37,EM39,EM41,EM43,EM46,EM48,EM51,EM61,EM65,EM68,EM72,EM75,EM77,EM82,EM112,EM119,EM126,EM129,EM131,EM133,EM137,EM139,EM141,EM143,EM148,EM155,EM162,EM171,EM173,EM177,EM182,EM189)</f>
        <v>1503741223.2751994</v>
      </c>
      <c r="EN202" s="42">
        <f>EM202/EL202</f>
        <v>22066.463523540624</v>
      </c>
      <c r="EQ202" s="200"/>
      <c r="ER202" s="200"/>
      <c r="ES202" s="200"/>
      <c r="ET202" s="200"/>
      <c r="EU202" s="200"/>
      <c r="EV202" s="200"/>
      <c r="EW202" s="200"/>
      <c r="EX202" s="200"/>
      <c r="EY202" s="200"/>
      <c r="EZ202" s="200"/>
      <c r="FA202" s="200"/>
      <c r="FB202" s="200"/>
      <c r="FC202" s="200"/>
      <c r="FD202" s="200"/>
      <c r="FE202" s="200"/>
      <c r="FF202" s="200"/>
      <c r="FG202" s="200"/>
      <c r="FH202" s="200"/>
      <c r="FI202" s="200"/>
      <c r="FJ202" s="200"/>
      <c r="FK202" s="200"/>
      <c r="FL202" s="200"/>
      <c r="FM202" s="200"/>
      <c r="FN202" s="200"/>
      <c r="FO202" s="200"/>
      <c r="FP202" s="200"/>
      <c r="FQ202" s="200"/>
      <c r="FR202" s="200"/>
      <c r="FS202" s="200"/>
      <c r="FT202" s="200"/>
      <c r="FU202" s="200"/>
      <c r="FV202" s="200"/>
      <c r="FW202" s="200"/>
      <c r="FX202" s="200"/>
      <c r="FY202" s="200"/>
      <c r="FZ202" s="200"/>
      <c r="GA202" s="200"/>
      <c r="GB202" s="200"/>
      <c r="GC202" s="200"/>
      <c r="GD202" s="200"/>
      <c r="GE202" s="200"/>
      <c r="GF202" s="200"/>
      <c r="GG202" s="200"/>
      <c r="GH202" s="200"/>
      <c r="GI202" s="200"/>
      <c r="GJ202" s="200"/>
      <c r="GK202" s="200"/>
      <c r="GL202" s="200"/>
      <c r="GM202" s="200"/>
      <c r="GN202" s="200"/>
      <c r="GO202" s="200"/>
      <c r="GP202" s="200"/>
      <c r="GQ202" s="200"/>
      <c r="GR202" s="200"/>
      <c r="GS202" s="200"/>
      <c r="GT202" s="200"/>
      <c r="GU202" s="200"/>
      <c r="GV202" s="200"/>
      <c r="GW202" s="200"/>
      <c r="GX202" s="200"/>
      <c r="GY202" s="200"/>
      <c r="GZ202" s="200"/>
      <c r="HA202" s="200"/>
      <c r="HB202" s="200"/>
      <c r="HC202" s="200"/>
      <c r="HD202" s="200"/>
      <c r="HE202" s="200"/>
      <c r="HF202" s="200"/>
      <c r="HG202" s="200"/>
      <c r="HH202" s="200"/>
      <c r="HI202" s="200"/>
      <c r="HJ202" s="200"/>
      <c r="HK202" s="200"/>
      <c r="HL202" s="200"/>
      <c r="HM202" s="200"/>
      <c r="HN202" s="200"/>
      <c r="HO202" s="200"/>
      <c r="HP202" s="200"/>
      <c r="HQ202" s="200"/>
      <c r="HR202" s="200"/>
      <c r="HS202" s="200"/>
      <c r="HT202" s="200"/>
      <c r="HU202" s="200"/>
      <c r="HV202" s="200"/>
      <c r="HW202" s="200"/>
      <c r="HX202" s="200"/>
      <c r="HY202" s="200"/>
      <c r="HZ202" s="200"/>
      <c r="IA202" s="200"/>
      <c r="IB202" s="200"/>
      <c r="IC202" s="200"/>
      <c r="ID202" s="200"/>
      <c r="IE202" s="200"/>
      <c r="IF202" s="200"/>
      <c r="IG202" s="200"/>
      <c r="IH202" s="200"/>
      <c r="II202" s="200"/>
      <c r="IJ202" s="200"/>
      <c r="IK202" s="200"/>
      <c r="IL202" s="200"/>
      <c r="IM202" s="200"/>
      <c r="IN202" s="200"/>
      <c r="IO202" s="200"/>
      <c r="IP202" s="200"/>
      <c r="IQ202" s="200"/>
      <c r="IR202" s="200"/>
      <c r="IS202" s="200"/>
      <c r="IT202" s="200"/>
      <c r="IU202" s="200"/>
      <c r="IV202" s="200"/>
      <c r="IW202" s="200"/>
      <c r="IX202" s="200"/>
      <c r="IY202" s="200"/>
      <c r="IZ202" s="200"/>
      <c r="JA202" s="200"/>
      <c r="JB202" s="200"/>
      <c r="JC202" s="200"/>
      <c r="JD202" s="200"/>
      <c r="JE202" s="200"/>
    </row>
    <row r="203" spans="1:266" s="1" customFormat="1" x14ac:dyDescent="0.25">
      <c r="P203" s="2"/>
      <c r="AI203" s="3"/>
      <c r="EL203" s="4"/>
      <c r="EM203" s="4"/>
      <c r="EQ203" s="5"/>
      <c r="ER203" s="5"/>
      <c r="ES203" s="5"/>
      <c r="ET203" s="5"/>
      <c r="EU203" s="5"/>
      <c r="EV203" s="5"/>
      <c r="EW203" s="5"/>
      <c r="EX203" s="5"/>
      <c r="EY203" s="5"/>
      <c r="EZ203" s="5"/>
      <c r="FA203" s="5"/>
      <c r="FB203" s="5"/>
      <c r="FC203" s="5"/>
      <c r="FD203" s="5"/>
      <c r="FE203" s="5"/>
      <c r="FF203" s="5"/>
      <c r="FG203" s="5"/>
      <c r="FH203" s="5"/>
      <c r="FI203" s="5"/>
      <c r="FJ203" s="5"/>
      <c r="FK203" s="5"/>
      <c r="FL203" s="5"/>
      <c r="FM203" s="5"/>
      <c r="FN203" s="5"/>
      <c r="FO203" s="5"/>
      <c r="FP203" s="5"/>
      <c r="FQ203" s="5"/>
      <c r="FR203" s="5"/>
      <c r="FS203" s="5"/>
      <c r="FT203" s="5"/>
      <c r="FU203" s="5"/>
      <c r="FV203" s="5"/>
      <c r="FW203" s="5"/>
      <c r="FX203" s="5"/>
      <c r="FY203" s="5"/>
      <c r="FZ203" s="5"/>
      <c r="GA203" s="5"/>
      <c r="GB203" s="5"/>
      <c r="GC203" s="5"/>
      <c r="GD203" s="5"/>
      <c r="GE203" s="5"/>
      <c r="GF203" s="5"/>
      <c r="GG203" s="5"/>
      <c r="GH203" s="5"/>
      <c r="GI203" s="5"/>
      <c r="GJ203" s="5"/>
      <c r="GK203" s="5"/>
      <c r="GL203" s="5"/>
      <c r="GM203" s="5"/>
      <c r="GN203" s="5"/>
      <c r="GO203" s="5"/>
      <c r="GP203" s="5"/>
      <c r="GQ203" s="5"/>
      <c r="GR203" s="5"/>
      <c r="GS203" s="5"/>
      <c r="GT203" s="5"/>
      <c r="GU203" s="5"/>
      <c r="GV203" s="5"/>
      <c r="GW203" s="5"/>
      <c r="GX203" s="5"/>
      <c r="GY203" s="5"/>
      <c r="GZ203" s="5"/>
      <c r="HA203" s="5"/>
      <c r="HB203" s="5"/>
      <c r="HC203" s="5"/>
      <c r="HD203" s="5"/>
      <c r="HE203" s="5"/>
      <c r="HF203" s="5"/>
      <c r="HG203" s="5"/>
      <c r="HH203" s="5"/>
      <c r="HI203" s="5"/>
      <c r="HJ203" s="5"/>
      <c r="HK203" s="5"/>
      <c r="HL203" s="5"/>
      <c r="HM203" s="5"/>
      <c r="HN203" s="5"/>
      <c r="HO203" s="5"/>
      <c r="HP203" s="5"/>
      <c r="HQ203" s="5"/>
      <c r="HR203" s="5"/>
      <c r="HS203" s="5"/>
      <c r="HT203" s="5"/>
      <c r="HU203" s="5"/>
      <c r="HV203" s="5"/>
      <c r="HW203" s="5"/>
      <c r="HX203" s="5"/>
      <c r="HY203" s="5"/>
      <c r="HZ203" s="5"/>
      <c r="IA203" s="5"/>
      <c r="IB203" s="5"/>
      <c r="IC203" s="5"/>
      <c r="ID203" s="5"/>
      <c r="IE203" s="5"/>
      <c r="IF203" s="5"/>
      <c r="IG203" s="5"/>
      <c r="IH203" s="5"/>
      <c r="II203" s="5"/>
      <c r="IJ203" s="5"/>
      <c r="IK203" s="5"/>
      <c r="IL203" s="5"/>
      <c r="IM203" s="5"/>
      <c r="IN203" s="5"/>
      <c r="IO203" s="5"/>
      <c r="IP203" s="5"/>
      <c r="IQ203" s="5"/>
      <c r="IR203" s="5"/>
      <c r="IS203" s="5"/>
      <c r="IT203" s="5"/>
      <c r="IU203" s="5"/>
      <c r="IV203" s="5"/>
      <c r="IW203" s="5"/>
      <c r="IX203" s="5"/>
      <c r="IY203" s="5"/>
      <c r="IZ203" s="5"/>
      <c r="JA203" s="5"/>
      <c r="JB203" s="5"/>
      <c r="JC203" s="5"/>
      <c r="JD203" s="5"/>
      <c r="JE203" s="5"/>
    </row>
    <row r="204" spans="1:266" s="1" customFormat="1" x14ac:dyDescent="0.25">
      <c r="P204" s="2"/>
      <c r="AI204" s="3"/>
      <c r="EL204" s="4"/>
      <c r="EM204" s="4"/>
      <c r="EQ204" s="5"/>
      <c r="ER204" s="5"/>
      <c r="ES204" s="5"/>
      <c r="ET204" s="5"/>
      <c r="EU204" s="5"/>
      <c r="EV204" s="5"/>
      <c r="EW204" s="5"/>
      <c r="EX204" s="5"/>
      <c r="EY204" s="5"/>
      <c r="EZ204" s="5"/>
      <c r="FA204" s="5"/>
      <c r="FB204" s="5"/>
      <c r="FC204" s="5"/>
      <c r="FD204" s="5"/>
      <c r="FE204" s="5"/>
      <c r="FF204" s="5"/>
      <c r="FG204" s="5"/>
      <c r="FH204" s="5"/>
      <c r="FI204" s="5"/>
      <c r="FJ204" s="5"/>
      <c r="FK204" s="5"/>
      <c r="FL204" s="5"/>
      <c r="FM204" s="5"/>
      <c r="FN204" s="5"/>
      <c r="FO204" s="5"/>
      <c r="FP204" s="5"/>
      <c r="FQ204" s="5"/>
      <c r="FR204" s="5"/>
      <c r="FS204" s="5"/>
      <c r="FT204" s="5"/>
      <c r="FU204" s="5"/>
      <c r="FV204" s="5"/>
      <c r="FW204" s="5"/>
      <c r="FX204" s="5"/>
      <c r="FY204" s="5"/>
      <c r="FZ204" s="5"/>
      <c r="GA204" s="5"/>
      <c r="GB204" s="5"/>
      <c r="GC204" s="5"/>
      <c r="GD204" s="5"/>
      <c r="GE204" s="5"/>
      <c r="GF204" s="5"/>
      <c r="GG204" s="5"/>
      <c r="GH204" s="5"/>
      <c r="GI204" s="5"/>
      <c r="GJ204" s="5"/>
      <c r="GK204" s="5"/>
      <c r="GL204" s="5"/>
      <c r="GM204" s="5"/>
      <c r="GN204" s="5"/>
      <c r="GO204" s="5"/>
      <c r="GP204" s="5"/>
      <c r="GQ204" s="5"/>
      <c r="GR204" s="5"/>
      <c r="GS204" s="5"/>
      <c r="GT204" s="5"/>
      <c r="GU204" s="5"/>
      <c r="GV204" s="5"/>
      <c r="GW204" s="5"/>
      <c r="GX204" s="5"/>
      <c r="GY204" s="5"/>
      <c r="GZ204" s="5"/>
      <c r="HA204" s="5"/>
      <c r="HB204" s="5"/>
      <c r="HC204" s="5"/>
      <c r="HD204" s="5"/>
      <c r="HE204" s="5"/>
      <c r="HF204" s="5"/>
      <c r="HG204" s="5"/>
      <c r="HH204" s="5"/>
      <c r="HI204" s="5"/>
      <c r="HJ204" s="5"/>
      <c r="HK204" s="5"/>
      <c r="HL204" s="5"/>
      <c r="HM204" s="5"/>
      <c r="HN204" s="5"/>
      <c r="HO204" s="5"/>
      <c r="HP204" s="5"/>
      <c r="HQ204" s="5"/>
      <c r="HR204" s="5"/>
      <c r="HS204" s="5"/>
      <c r="HT204" s="5"/>
      <c r="HU204" s="5"/>
      <c r="HV204" s="5"/>
      <c r="HW204" s="5"/>
      <c r="HX204" s="5"/>
      <c r="HY204" s="5"/>
      <c r="HZ204" s="5"/>
      <c r="IA204" s="5"/>
      <c r="IB204" s="5"/>
      <c r="IC204" s="5"/>
      <c r="ID204" s="5"/>
      <c r="IE204" s="5"/>
      <c r="IF204" s="5"/>
      <c r="IG204" s="5"/>
      <c r="IH204" s="5"/>
      <c r="II204" s="5"/>
      <c r="IJ204" s="5"/>
      <c r="IK204" s="5"/>
      <c r="IL204" s="5"/>
      <c r="IM204" s="5"/>
      <c r="IN204" s="5"/>
      <c r="IO204" s="5"/>
      <c r="IP204" s="5"/>
      <c r="IQ204" s="5"/>
      <c r="IR204" s="5"/>
      <c r="IS204" s="5"/>
      <c r="IT204" s="5"/>
      <c r="IU204" s="5"/>
      <c r="IV204" s="5"/>
      <c r="IW204" s="5"/>
      <c r="IX204" s="5"/>
      <c r="IY204" s="5"/>
      <c r="IZ204" s="5"/>
      <c r="JA204" s="5"/>
      <c r="JB204" s="5"/>
      <c r="JC204" s="5"/>
      <c r="JD204" s="5"/>
      <c r="JE204" s="5"/>
    </row>
    <row r="205" spans="1:266" s="1" customFormat="1" x14ac:dyDescent="0.25">
      <c r="P205" s="2"/>
      <c r="AI205" s="3"/>
      <c r="EL205" s="4"/>
      <c r="EM205" s="4"/>
      <c r="EQ205" s="5"/>
      <c r="ER205" s="5"/>
      <c r="ES205" s="5"/>
      <c r="ET205" s="5"/>
      <c r="EU205" s="5"/>
      <c r="EV205" s="5"/>
      <c r="EW205" s="5"/>
      <c r="EX205" s="5"/>
      <c r="EY205" s="5"/>
      <c r="EZ205" s="5"/>
      <c r="FA205" s="5"/>
      <c r="FB205" s="5"/>
      <c r="FC205" s="5"/>
      <c r="FD205" s="5"/>
      <c r="FE205" s="5"/>
      <c r="FF205" s="5"/>
      <c r="FG205" s="5"/>
      <c r="FH205" s="5"/>
      <c r="FI205" s="5"/>
      <c r="FJ205" s="5"/>
      <c r="FK205" s="5"/>
      <c r="FL205" s="5"/>
      <c r="FM205" s="5"/>
      <c r="FN205" s="5"/>
      <c r="FO205" s="5"/>
      <c r="FP205" s="5"/>
      <c r="FQ205" s="5"/>
      <c r="FR205" s="5"/>
      <c r="FS205" s="5"/>
      <c r="FT205" s="5"/>
      <c r="FU205" s="5"/>
      <c r="FV205" s="5"/>
      <c r="FW205" s="5"/>
      <c r="FX205" s="5"/>
      <c r="FY205" s="5"/>
      <c r="FZ205" s="5"/>
      <c r="GA205" s="5"/>
      <c r="GB205" s="5"/>
      <c r="GC205" s="5"/>
      <c r="GD205" s="5"/>
      <c r="GE205" s="5"/>
      <c r="GF205" s="5"/>
      <c r="GG205" s="5"/>
      <c r="GH205" s="5"/>
      <c r="GI205" s="5"/>
      <c r="GJ205" s="5"/>
      <c r="GK205" s="5"/>
      <c r="GL205" s="5"/>
      <c r="GM205" s="5"/>
      <c r="GN205" s="5"/>
      <c r="GO205" s="5"/>
      <c r="GP205" s="5"/>
      <c r="GQ205" s="5"/>
      <c r="GR205" s="5"/>
      <c r="GS205" s="5"/>
      <c r="GT205" s="5"/>
      <c r="GU205" s="5"/>
      <c r="GV205" s="5"/>
      <c r="GW205" s="5"/>
      <c r="GX205" s="5"/>
      <c r="GY205" s="5"/>
      <c r="GZ205" s="5"/>
      <c r="HA205" s="5"/>
      <c r="HB205" s="5"/>
      <c r="HC205" s="5"/>
      <c r="HD205" s="5"/>
      <c r="HE205" s="5"/>
      <c r="HF205" s="5"/>
      <c r="HG205" s="5"/>
      <c r="HH205" s="5"/>
      <c r="HI205" s="5"/>
      <c r="HJ205" s="5"/>
      <c r="HK205" s="5"/>
      <c r="HL205" s="5"/>
      <c r="HM205" s="5"/>
      <c r="HN205" s="5"/>
      <c r="HO205" s="5"/>
      <c r="HP205" s="5"/>
      <c r="HQ205" s="5"/>
      <c r="HR205" s="5"/>
      <c r="HS205" s="5"/>
      <c r="HT205" s="5"/>
      <c r="HU205" s="5"/>
      <c r="HV205" s="5"/>
      <c r="HW205" s="5"/>
      <c r="HX205" s="5"/>
      <c r="HY205" s="5"/>
      <c r="HZ205" s="5"/>
      <c r="IA205" s="5"/>
      <c r="IB205" s="5"/>
      <c r="IC205" s="5"/>
      <c r="ID205" s="5"/>
      <c r="IE205" s="5"/>
      <c r="IF205" s="5"/>
      <c r="IG205" s="5"/>
      <c r="IH205" s="5"/>
      <c r="II205" s="5"/>
      <c r="IJ205" s="5"/>
      <c r="IK205" s="5"/>
      <c r="IL205" s="5"/>
      <c r="IM205" s="5"/>
      <c r="IN205" s="5"/>
      <c r="IO205" s="5"/>
      <c r="IP205" s="5"/>
      <c r="IQ205" s="5"/>
      <c r="IR205" s="5"/>
      <c r="IS205" s="5"/>
      <c r="IT205" s="5"/>
      <c r="IU205" s="5"/>
      <c r="IV205" s="5"/>
      <c r="IW205" s="5"/>
      <c r="IX205" s="5"/>
      <c r="IY205" s="5"/>
      <c r="IZ205" s="5"/>
      <c r="JA205" s="5"/>
      <c r="JB205" s="5"/>
      <c r="JC205" s="5"/>
      <c r="JD205" s="5"/>
      <c r="JE205" s="5"/>
    </row>
    <row r="206" spans="1:266" s="1" customFormat="1" x14ac:dyDescent="0.25">
      <c r="P206" s="2"/>
      <c r="AI206" s="3"/>
      <c r="EL206" s="4"/>
      <c r="EM206" s="4"/>
      <c r="EQ206" s="5"/>
      <c r="ER206" s="5"/>
      <c r="ES206" s="5"/>
      <c r="ET206" s="5"/>
      <c r="EU206" s="5"/>
      <c r="EV206" s="5"/>
      <c r="EW206" s="5"/>
      <c r="EX206" s="5"/>
      <c r="EY206" s="5"/>
      <c r="EZ206" s="5"/>
      <c r="FA206" s="5"/>
      <c r="FB206" s="5"/>
      <c r="FC206" s="5"/>
      <c r="FD206" s="5"/>
      <c r="FE206" s="5"/>
      <c r="FF206" s="5"/>
      <c r="FG206" s="5"/>
      <c r="FH206" s="5"/>
      <c r="FI206" s="5"/>
      <c r="FJ206" s="5"/>
      <c r="FK206" s="5"/>
      <c r="FL206" s="5"/>
      <c r="FM206" s="5"/>
      <c r="FN206" s="5"/>
      <c r="FO206" s="5"/>
      <c r="FP206" s="5"/>
      <c r="FQ206" s="5"/>
      <c r="FR206" s="5"/>
      <c r="FS206" s="5"/>
      <c r="FT206" s="5"/>
      <c r="FU206" s="5"/>
      <c r="FV206" s="5"/>
      <c r="FW206" s="5"/>
      <c r="FX206" s="5"/>
      <c r="FY206" s="5"/>
      <c r="FZ206" s="5"/>
      <c r="GA206" s="5"/>
      <c r="GB206" s="5"/>
      <c r="GC206" s="5"/>
      <c r="GD206" s="5"/>
      <c r="GE206" s="5"/>
      <c r="GF206" s="5"/>
      <c r="GG206" s="5"/>
      <c r="GH206" s="5"/>
      <c r="GI206" s="5"/>
      <c r="GJ206" s="5"/>
      <c r="GK206" s="5"/>
      <c r="GL206" s="5"/>
      <c r="GM206" s="5"/>
      <c r="GN206" s="5"/>
      <c r="GO206" s="5"/>
      <c r="GP206" s="5"/>
      <c r="GQ206" s="5"/>
      <c r="GR206" s="5"/>
      <c r="GS206" s="5"/>
      <c r="GT206" s="5"/>
      <c r="GU206" s="5"/>
      <c r="GV206" s="5"/>
      <c r="GW206" s="5"/>
      <c r="GX206" s="5"/>
      <c r="GY206" s="5"/>
      <c r="GZ206" s="5"/>
      <c r="HA206" s="5"/>
      <c r="HB206" s="5"/>
      <c r="HC206" s="5"/>
      <c r="HD206" s="5"/>
      <c r="HE206" s="5"/>
      <c r="HF206" s="5"/>
      <c r="HG206" s="5"/>
      <c r="HH206" s="5"/>
      <c r="HI206" s="5"/>
      <c r="HJ206" s="5"/>
      <c r="HK206" s="5"/>
      <c r="HL206" s="5"/>
      <c r="HM206" s="5"/>
      <c r="HN206" s="5"/>
      <c r="HO206" s="5"/>
      <c r="HP206" s="5"/>
      <c r="HQ206" s="5"/>
      <c r="HR206" s="5"/>
      <c r="HS206" s="5"/>
      <c r="HT206" s="5"/>
      <c r="HU206" s="5"/>
      <c r="HV206" s="5"/>
      <c r="HW206" s="5"/>
      <c r="HX206" s="5"/>
      <c r="HY206" s="5"/>
      <c r="HZ206" s="5"/>
      <c r="IA206" s="5"/>
      <c r="IB206" s="5"/>
      <c r="IC206" s="5"/>
      <c r="ID206" s="5"/>
      <c r="IE206" s="5"/>
      <c r="IF206" s="5"/>
      <c r="IG206" s="5"/>
      <c r="IH206" s="5"/>
      <c r="II206" s="5"/>
      <c r="IJ206" s="5"/>
      <c r="IK206" s="5"/>
      <c r="IL206" s="5"/>
      <c r="IM206" s="5"/>
      <c r="IN206" s="5"/>
      <c r="IO206" s="5"/>
      <c r="IP206" s="5"/>
      <c r="IQ206" s="5"/>
      <c r="IR206" s="5"/>
      <c r="IS206" s="5"/>
      <c r="IT206" s="5"/>
      <c r="IU206" s="5"/>
      <c r="IV206" s="5"/>
      <c r="IW206" s="5"/>
      <c r="IX206" s="5"/>
      <c r="IY206" s="5"/>
      <c r="IZ206" s="5"/>
      <c r="JA206" s="5"/>
      <c r="JB206" s="5"/>
      <c r="JC206" s="5"/>
      <c r="JD206" s="5"/>
      <c r="JE206" s="5"/>
    </row>
    <row r="207" spans="1:266" s="1" customFormat="1" x14ac:dyDescent="0.25">
      <c r="P207" s="2"/>
      <c r="AI207" s="3"/>
      <c r="EL207" s="4"/>
      <c r="EM207" s="4"/>
      <c r="EQ207" s="5"/>
      <c r="ER207" s="5"/>
      <c r="ES207" s="5"/>
      <c r="ET207" s="5"/>
      <c r="EU207" s="5"/>
      <c r="EV207" s="5"/>
      <c r="EW207" s="5"/>
      <c r="EX207" s="5"/>
      <c r="EY207" s="5"/>
      <c r="EZ207" s="5"/>
      <c r="FA207" s="5"/>
      <c r="FB207" s="5"/>
      <c r="FC207" s="5"/>
      <c r="FD207" s="5"/>
      <c r="FE207" s="5"/>
      <c r="FF207" s="5"/>
      <c r="FG207" s="5"/>
      <c r="FH207" s="5"/>
      <c r="FI207" s="5"/>
      <c r="FJ207" s="5"/>
      <c r="FK207" s="5"/>
      <c r="FL207" s="5"/>
      <c r="FM207" s="5"/>
      <c r="FN207" s="5"/>
      <c r="FO207" s="5"/>
      <c r="FP207" s="5"/>
      <c r="FQ207" s="5"/>
      <c r="FR207" s="5"/>
      <c r="FS207" s="5"/>
      <c r="FT207" s="5"/>
      <c r="FU207" s="5"/>
      <c r="FV207" s="5"/>
      <c r="FW207" s="5"/>
      <c r="FX207" s="5"/>
      <c r="FY207" s="5"/>
      <c r="FZ207" s="5"/>
      <c r="GA207" s="5"/>
      <c r="GB207" s="5"/>
      <c r="GC207" s="5"/>
      <c r="GD207" s="5"/>
      <c r="GE207" s="5"/>
      <c r="GF207" s="5"/>
      <c r="GG207" s="5"/>
      <c r="GH207" s="5"/>
      <c r="GI207" s="5"/>
      <c r="GJ207" s="5"/>
      <c r="GK207" s="5"/>
      <c r="GL207" s="5"/>
      <c r="GM207" s="5"/>
      <c r="GN207" s="5"/>
      <c r="GO207" s="5"/>
      <c r="GP207" s="5"/>
      <c r="GQ207" s="5"/>
      <c r="GR207" s="5"/>
      <c r="GS207" s="5"/>
      <c r="GT207" s="5"/>
      <c r="GU207" s="5"/>
      <c r="GV207" s="5"/>
      <c r="GW207" s="5"/>
      <c r="GX207" s="5"/>
      <c r="GY207" s="5"/>
      <c r="GZ207" s="5"/>
      <c r="HA207" s="5"/>
      <c r="HB207" s="5"/>
      <c r="HC207" s="5"/>
      <c r="HD207" s="5"/>
      <c r="HE207" s="5"/>
      <c r="HF207" s="5"/>
      <c r="HG207" s="5"/>
      <c r="HH207" s="5"/>
      <c r="HI207" s="5"/>
      <c r="HJ207" s="5"/>
      <c r="HK207" s="5"/>
      <c r="HL207" s="5"/>
      <c r="HM207" s="5"/>
      <c r="HN207" s="5"/>
      <c r="HO207" s="5"/>
      <c r="HP207" s="5"/>
      <c r="HQ207" s="5"/>
      <c r="HR207" s="5"/>
      <c r="HS207" s="5"/>
      <c r="HT207" s="5"/>
      <c r="HU207" s="5"/>
      <c r="HV207" s="5"/>
      <c r="HW207" s="5"/>
      <c r="HX207" s="5"/>
      <c r="HY207" s="5"/>
      <c r="HZ207" s="5"/>
      <c r="IA207" s="5"/>
      <c r="IB207" s="5"/>
      <c r="IC207" s="5"/>
      <c r="ID207" s="5"/>
      <c r="IE207" s="5"/>
      <c r="IF207" s="5"/>
      <c r="IG207" s="5"/>
      <c r="IH207" s="5"/>
      <c r="II207" s="5"/>
      <c r="IJ207" s="5"/>
      <c r="IK207" s="5"/>
      <c r="IL207" s="5"/>
      <c r="IM207" s="5"/>
      <c r="IN207" s="5"/>
      <c r="IO207" s="5"/>
      <c r="IP207" s="5"/>
      <c r="IQ207" s="5"/>
      <c r="IR207" s="5"/>
      <c r="IS207" s="5"/>
      <c r="IT207" s="5"/>
      <c r="IU207" s="5"/>
      <c r="IV207" s="5"/>
      <c r="IW207" s="5"/>
      <c r="IX207" s="5"/>
      <c r="IY207" s="5"/>
      <c r="IZ207" s="5"/>
      <c r="JA207" s="5"/>
      <c r="JB207" s="5"/>
      <c r="JC207" s="5"/>
      <c r="JD207" s="5"/>
      <c r="JE207" s="5"/>
    </row>
    <row r="208" spans="1:266" s="1" customFormat="1" x14ac:dyDescent="0.25">
      <c r="P208" s="2"/>
      <c r="AI208" s="3"/>
      <c r="EL208" s="4"/>
      <c r="EM208" s="4"/>
      <c r="EQ208" s="5"/>
      <c r="ER208" s="5"/>
      <c r="ES208" s="5"/>
      <c r="ET208" s="5"/>
      <c r="EU208" s="5"/>
      <c r="EV208" s="5"/>
      <c r="EW208" s="5"/>
      <c r="EX208" s="5"/>
      <c r="EY208" s="5"/>
      <c r="EZ208" s="5"/>
      <c r="FA208" s="5"/>
      <c r="FB208" s="5"/>
      <c r="FC208" s="5"/>
      <c r="FD208" s="5"/>
      <c r="FE208" s="5"/>
      <c r="FF208" s="5"/>
      <c r="FG208" s="5"/>
      <c r="FH208" s="5"/>
      <c r="FI208" s="5"/>
      <c r="FJ208" s="5"/>
      <c r="FK208" s="5"/>
      <c r="FL208" s="5"/>
      <c r="FM208" s="5"/>
      <c r="FN208" s="5"/>
      <c r="FO208" s="5"/>
      <c r="FP208" s="5"/>
      <c r="FQ208" s="5"/>
      <c r="FR208" s="5"/>
      <c r="FS208" s="5"/>
      <c r="FT208" s="5"/>
      <c r="FU208" s="5"/>
      <c r="FV208" s="5"/>
      <c r="FW208" s="5"/>
      <c r="FX208" s="5"/>
      <c r="FY208" s="5"/>
      <c r="FZ208" s="5"/>
      <c r="GA208" s="5"/>
      <c r="GB208" s="5"/>
      <c r="GC208" s="5"/>
      <c r="GD208" s="5"/>
      <c r="GE208" s="5"/>
      <c r="GF208" s="5"/>
      <c r="GG208" s="5"/>
      <c r="GH208" s="5"/>
      <c r="GI208" s="5"/>
      <c r="GJ208" s="5"/>
      <c r="GK208" s="5"/>
      <c r="GL208" s="5"/>
      <c r="GM208" s="5"/>
      <c r="GN208" s="5"/>
      <c r="GO208" s="5"/>
      <c r="GP208" s="5"/>
      <c r="GQ208" s="5"/>
      <c r="GR208" s="5"/>
      <c r="GS208" s="5"/>
      <c r="GT208" s="5"/>
      <c r="GU208" s="5"/>
      <c r="GV208" s="5"/>
      <c r="GW208" s="5"/>
      <c r="GX208" s="5"/>
      <c r="GY208" s="5"/>
      <c r="GZ208" s="5"/>
      <c r="HA208" s="5"/>
      <c r="HB208" s="5"/>
      <c r="HC208" s="5"/>
      <c r="HD208" s="5"/>
      <c r="HE208" s="5"/>
      <c r="HF208" s="5"/>
      <c r="HG208" s="5"/>
      <c r="HH208" s="5"/>
      <c r="HI208" s="5"/>
      <c r="HJ208" s="5"/>
      <c r="HK208" s="5"/>
      <c r="HL208" s="5"/>
      <c r="HM208" s="5"/>
      <c r="HN208" s="5"/>
      <c r="HO208" s="5"/>
      <c r="HP208" s="5"/>
      <c r="HQ208" s="5"/>
      <c r="HR208" s="5"/>
      <c r="HS208" s="5"/>
      <c r="HT208" s="5"/>
      <c r="HU208" s="5"/>
      <c r="HV208" s="5"/>
      <c r="HW208" s="5"/>
      <c r="HX208" s="5"/>
      <c r="HY208" s="5"/>
      <c r="HZ208" s="5"/>
      <c r="IA208" s="5"/>
      <c r="IB208" s="5"/>
      <c r="IC208" s="5"/>
      <c r="ID208" s="5"/>
      <c r="IE208" s="5"/>
      <c r="IF208" s="5"/>
      <c r="IG208" s="5"/>
      <c r="IH208" s="5"/>
      <c r="II208" s="5"/>
      <c r="IJ208" s="5"/>
      <c r="IK208" s="5"/>
      <c r="IL208" s="5"/>
      <c r="IM208" s="5"/>
      <c r="IN208" s="5"/>
      <c r="IO208" s="5"/>
      <c r="IP208" s="5"/>
      <c r="IQ208" s="5"/>
      <c r="IR208" s="5"/>
      <c r="IS208" s="5"/>
      <c r="IT208" s="5"/>
      <c r="IU208" s="5"/>
      <c r="IV208" s="5"/>
      <c r="IW208" s="5"/>
      <c r="IX208" s="5"/>
      <c r="IY208" s="5"/>
      <c r="IZ208" s="5"/>
      <c r="JA208" s="5"/>
      <c r="JB208" s="5"/>
      <c r="JC208" s="5"/>
      <c r="JD208" s="5"/>
      <c r="JE208" s="5"/>
    </row>
    <row r="209" spans="16:265" s="1" customFormat="1" x14ac:dyDescent="0.25">
      <c r="P209" s="2"/>
      <c r="AI209" s="3"/>
      <c r="EL209" s="4"/>
      <c r="EM209" s="4"/>
      <c r="EQ209" s="5"/>
      <c r="ER209" s="5"/>
      <c r="ES209" s="5"/>
      <c r="ET209" s="5"/>
      <c r="EU209" s="5"/>
      <c r="EV209" s="5"/>
      <c r="EW209" s="5"/>
      <c r="EX209" s="5"/>
      <c r="EY209" s="5"/>
      <c r="EZ209" s="5"/>
      <c r="FA209" s="5"/>
      <c r="FB209" s="5"/>
      <c r="FC209" s="5"/>
      <c r="FD209" s="5"/>
      <c r="FE209" s="5"/>
      <c r="FF209" s="5"/>
      <c r="FG209" s="5"/>
      <c r="FH209" s="5"/>
      <c r="FI209" s="5"/>
      <c r="FJ209" s="5"/>
      <c r="FK209" s="5"/>
      <c r="FL209" s="5"/>
      <c r="FM209" s="5"/>
      <c r="FN209" s="5"/>
      <c r="FO209" s="5"/>
      <c r="FP209" s="5"/>
      <c r="FQ209" s="5"/>
      <c r="FR209" s="5"/>
      <c r="FS209" s="5"/>
      <c r="FT209" s="5"/>
      <c r="FU209" s="5"/>
      <c r="FV209" s="5"/>
      <c r="FW209" s="5"/>
      <c r="FX209" s="5"/>
      <c r="FY209" s="5"/>
      <c r="FZ209" s="5"/>
      <c r="GA209" s="5"/>
      <c r="GB209" s="5"/>
      <c r="GC209" s="5"/>
      <c r="GD209" s="5"/>
      <c r="GE209" s="5"/>
      <c r="GF209" s="5"/>
      <c r="GG209" s="5"/>
      <c r="GH209" s="5"/>
      <c r="GI209" s="5"/>
      <c r="GJ209" s="5"/>
      <c r="GK209" s="5"/>
      <c r="GL209" s="5"/>
      <c r="GM209" s="5"/>
      <c r="GN209" s="5"/>
      <c r="GO209" s="5"/>
      <c r="GP209" s="5"/>
      <c r="GQ209" s="5"/>
      <c r="GR209" s="5"/>
      <c r="GS209" s="5"/>
      <c r="GT209" s="5"/>
      <c r="GU209" s="5"/>
      <c r="GV209" s="5"/>
      <c r="GW209" s="5"/>
      <c r="GX209" s="5"/>
      <c r="GY209" s="5"/>
      <c r="GZ209" s="5"/>
      <c r="HA209" s="5"/>
      <c r="HB209" s="5"/>
      <c r="HC209" s="5"/>
      <c r="HD209" s="5"/>
      <c r="HE209" s="5"/>
      <c r="HF209" s="5"/>
      <c r="HG209" s="5"/>
      <c r="HH209" s="5"/>
      <c r="HI209" s="5"/>
      <c r="HJ209" s="5"/>
      <c r="HK209" s="5"/>
      <c r="HL209" s="5"/>
      <c r="HM209" s="5"/>
      <c r="HN209" s="5"/>
      <c r="HO209" s="5"/>
      <c r="HP209" s="5"/>
      <c r="HQ209" s="5"/>
      <c r="HR209" s="5"/>
      <c r="HS209" s="5"/>
      <c r="HT209" s="5"/>
      <c r="HU209" s="5"/>
      <c r="HV209" s="5"/>
      <c r="HW209" s="5"/>
      <c r="HX209" s="5"/>
      <c r="HY209" s="5"/>
      <c r="HZ209" s="5"/>
      <c r="IA209" s="5"/>
      <c r="IB209" s="5"/>
      <c r="IC209" s="5"/>
      <c r="ID209" s="5"/>
      <c r="IE209" s="5"/>
      <c r="IF209" s="5"/>
      <c r="IG209" s="5"/>
      <c r="IH209" s="5"/>
      <c r="II209" s="5"/>
      <c r="IJ209" s="5"/>
      <c r="IK209" s="5"/>
      <c r="IL209" s="5"/>
      <c r="IM209" s="5"/>
      <c r="IN209" s="5"/>
      <c r="IO209" s="5"/>
      <c r="IP209" s="5"/>
      <c r="IQ209" s="5"/>
      <c r="IR209" s="5"/>
      <c r="IS209" s="5"/>
      <c r="IT209" s="5"/>
      <c r="IU209" s="5"/>
      <c r="IV209" s="5"/>
      <c r="IW209" s="5"/>
      <c r="IX209" s="5"/>
      <c r="IY209" s="5"/>
      <c r="IZ209" s="5"/>
      <c r="JA209" s="5"/>
      <c r="JB209" s="5"/>
      <c r="JC209" s="5"/>
      <c r="JD209" s="5"/>
      <c r="JE209" s="5"/>
    </row>
    <row r="210" spans="16:265" s="1" customFormat="1" x14ac:dyDescent="0.25">
      <c r="P210" s="2"/>
      <c r="AI210" s="3"/>
      <c r="EL210" s="4"/>
      <c r="EM210" s="4"/>
      <c r="EQ210" s="5"/>
      <c r="ER210" s="5"/>
      <c r="ES210" s="5"/>
      <c r="ET210" s="5"/>
      <c r="EU210" s="5"/>
      <c r="EV210" s="5"/>
      <c r="EW210" s="5"/>
      <c r="EX210" s="5"/>
      <c r="EY210" s="5"/>
      <c r="EZ210" s="5"/>
      <c r="FA210" s="5"/>
      <c r="FB210" s="5"/>
      <c r="FC210" s="5"/>
      <c r="FD210" s="5"/>
      <c r="FE210" s="5"/>
      <c r="FF210" s="5"/>
      <c r="FG210" s="5"/>
      <c r="FH210" s="5"/>
      <c r="FI210" s="5"/>
      <c r="FJ210" s="5"/>
      <c r="FK210" s="5"/>
      <c r="FL210" s="5"/>
      <c r="FM210" s="5"/>
      <c r="FN210" s="5"/>
      <c r="FO210" s="5"/>
      <c r="FP210" s="5"/>
      <c r="FQ210" s="5"/>
      <c r="FR210" s="5"/>
      <c r="FS210" s="5"/>
      <c r="FT210" s="5"/>
      <c r="FU210" s="5"/>
      <c r="FV210" s="5"/>
      <c r="FW210" s="5"/>
      <c r="FX210" s="5"/>
      <c r="FY210" s="5"/>
      <c r="FZ210" s="5"/>
      <c r="GA210" s="5"/>
      <c r="GB210" s="5"/>
      <c r="GC210" s="5"/>
      <c r="GD210" s="5"/>
      <c r="GE210" s="5"/>
      <c r="GF210" s="5"/>
      <c r="GG210" s="5"/>
      <c r="GH210" s="5"/>
      <c r="GI210" s="5"/>
      <c r="GJ210" s="5"/>
      <c r="GK210" s="5"/>
      <c r="GL210" s="5"/>
      <c r="GM210" s="5"/>
      <c r="GN210" s="5"/>
      <c r="GO210" s="5"/>
      <c r="GP210" s="5"/>
      <c r="GQ210" s="5"/>
      <c r="GR210" s="5"/>
      <c r="GS210" s="5"/>
      <c r="GT210" s="5"/>
      <c r="GU210" s="5"/>
      <c r="GV210" s="5"/>
      <c r="GW210" s="5"/>
      <c r="GX210" s="5"/>
      <c r="GY210" s="5"/>
      <c r="GZ210" s="5"/>
      <c r="HA210" s="5"/>
      <c r="HB210" s="5"/>
      <c r="HC210" s="5"/>
      <c r="HD210" s="5"/>
      <c r="HE210" s="5"/>
      <c r="HF210" s="5"/>
      <c r="HG210" s="5"/>
      <c r="HH210" s="5"/>
      <c r="HI210" s="5"/>
      <c r="HJ210" s="5"/>
      <c r="HK210" s="5"/>
      <c r="HL210" s="5"/>
      <c r="HM210" s="5"/>
      <c r="HN210" s="5"/>
      <c r="HO210" s="5"/>
      <c r="HP210" s="5"/>
      <c r="HQ210" s="5"/>
      <c r="HR210" s="5"/>
      <c r="HS210" s="5"/>
      <c r="HT210" s="5"/>
      <c r="HU210" s="5"/>
      <c r="HV210" s="5"/>
      <c r="HW210" s="5"/>
      <c r="HX210" s="5"/>
      <c r="HY210" s="5"/>
      <c r="HZ210" s="5"/>
      <c r="IA210" s="5"/>
      <c r="IB210" s="5"/>
      <c r="IC210" s="5"/>
      <c r="ID210" s="5"/>
      <c r="IE210" s="5"/>
      <c r="IF210" s="5"/>
      <c r="IG210" s="5"/>
      <c r="IH210" s="5"/>
      <c r="II210" s="5"/>
      <c r="IJ210" s="5"/>
      <c r="IK210" s="5"/>
      <c r="IL210" s="5"/>
      <c r="IM210" s="5"/>
      <c r="IN210" s="5"/>
      <c r="IO210" s="5"/>
      <c r="IP210" s="5"/>
      <c r="IQ210" s="5"/>
      <c r="IR210" s="5"/>
      <c r="IS210" s="5"/>
      <c r="IT210" s="5"/>
      <c r="IU210" s="5"/>
      <c r="IV210" s="5"/>
      <c r="IW210" s="5"/>
      <c r="IX210" s="5"/>
      <c r="IY210" s="5"/>
      <c r="IZ210" s="5"/>
      <c r="JA210" s="5"/>
      <c r="JB210" s="5"/>
      <c r="JC210" s="5"/>
      <c r="JD210" s="5"/>
      <c r="JE210" s="5"/>
    </row>
    <row r="211" spans="16:265" s="1" customFormat="1" x14ac:dyDescent="0.25">
      <c r="P211" s="2"/>
      <c r="AI211" s="3"/>
      <c r="EL211" s="4"/>
      <c r="EM211" s="4"/>
      <c r="EQ211" s="5"/>
      <c r="ER211" s="5"/>
      <c r="ES211" s="5"/>
      <c r="ET211" s="5"/>
      <c r="EU211" s="5"/>
      <c r="EV211" s="5"/>
      <c r="EW211" s="5"/>
      <c r="EX211" s="5"/>
      <c r="EY211" s="5"/>
      <c r="EZ211" s="5"/>
      <c r="FA211" s="5"/>
      <c r="FB211" s="5"/>
      <c r="FC211" s="5"/>
      <c r="FD211" s="5"/>
      <c r="FE211" s="5"/>
      <c r="FF211" s="5"/>
      <c r="FG211" s="5"/>
      <c r="FH211" s="5"/>
      <c r="FI211" s="5"/>
      <c r="FJ211" s="5"/>
      <c r="FK211" s="5"/>
      <c r="FL211" s="5"/>
      <c r="FM211" s="5"/>
      <c r="FN211" s="5"/>
      <c r="FO211" s="5"/>
      <c r="FP211" s="5"/>
      <c r="FQ211" s="5"/>
      <c r="FR211" s="5"/>
      <c r="FS211" s="5"/>
      <c r="FT211" s="5"/>
      <c r="FU211" s="5"/>
      <c r="FV211" s="5"/>
      <c r="FW211" s="5"/>
      <c r="FX211" s="5"/>
      <c r="FY211" s="5"/>
      <c r="FZ211" s="5"/>
      <c r="GA211" s="5"/>
      <c r="GB211" s="5"/>
      <c r="GC211" s="5"/>
      <c r="GD211" s="5"/>
      <c r="GE211" s="5"/>
      <c r="GF211" s="5"/>
      <c r="GG211" s="5"/>
      <c r="GH211" s="5"/>
      <c r="GI211" s="5"/>
      <c r="GJ211" s="5"/>
      <c r="GK211" s="5"/>
      <c r="GL211" s="5"/>
      <c r="GM211" s="5"/>
      <c r="GN211" s="5"/>
      <c r="GO211" s="5"/>
      <c r="GP211" s="5"/>
      <c r="GQ211" s="5"/>
      <c r="GR211" s="5"/>
      <c r="GS211" s="5"/>
      <c r="GT211" s="5"/>
      <c r="GU211" s="5"/>
      <c r="GV211" s="5"/>
      <c r="GW211" s="5"/>
      <c r="GX211" s="5"/>
      <c r="GY211" s="5"/>
      <c r="GZ211" s="5"/>
      <c r="HA211" s="5"/>
      <c r="HB211" s="5"/>
      <c r="HC211" s="5"/>
      <c r="HD211" s="5"/>
      <c r="HE211" s="5"/>
      <c r="HF211" s="5"/>
      <c r="HG211" s="5"/>
      <c r="HH211" s="5"/>
      <c r="HI211" s="5"/>
      <c r="HJ211" s="5"/>
      <c r="HK211" s="5"/>
      <c r="HL211" s="5"/>
      <c r="HM211" s="5"/>
      <c r="HN211" s="5"/>
      <c r="HO211" s="5"/>
      <c r="HP211" s="5"/>
      <c r="HQ211" s="5"/>
      <c r="HR211" s="5"/>
      <c r="HS211" s="5"/>
      <c r="HT211" s="5"/>
      <c r="HU211" s="5"/>
      <c r="HV211" s="5"/>
      <c r="HW211" s="5"/>
      <c r="HX211" s="5"/>
      <c r="HY211" s="5"/>
      <c r="HZ211" s="5"/>
      <c r="IA211" s="5"/>
      <c r="IB211" s="5"/>
      <c r="IC211" s="5"/>
      <c r="ID211" s="5"/>
      <c r="IE211" s="5"/>
      <c r="IF211" s="5"/>
      <c r="IG211" s="5"/>
      <c r="IH211" s="5"/>
      <c r="II211" s="5"/>
      <c r="IJ211" s="5"/>
      <c r="IK211" s="5"/>
      <c r="IL211" s="5"/>
      <c r="IM211" s="5"/>
      <c r="IN211" s="5"/>
      <c r="IO211" s="5"/>
      <c r="IP211" s="5"/>
      <c r="IQ211" s="5"/>
      <c r="IR211" s="5"/>
      <c r="IS211" s="5"/>
      <c r="IT211" s="5"/>
      <c r="IU211" s="5"/>
      <c r="IV211" s="5"/>
      <c r="IW211" s="5"/>
      <c r="IX211" s="5"/>
      <c r="IY211" s="5"/>
      <c r="IZ211" s="5"/>
      <c r="JA211" s="5"/>
      <c r="JB211" s="5"/>
      <c r="JC211" s="5"/>
      <c r="JD211" s="5"/>
      <c r="JE211" s="5"/>
    </row>
    <row r="212" spans="16:265" s="1" customFormat="1" x14ac:dyDescent="0.25">
      <c r="P212" s="2"/>
      <c r="AI212" s="3"/>
      <c r="EL212" s="4"/>
      <c r="EM212" s="4"/>
      <c r="EQ212" s="5"/>
      <c r="ER212" s="5"/>
      <c r="ES212" s="5"/>
      <c r="ET212" s="5"/>
      <c r="EU212" s="5"/>
      <c r="EV212" s="5"/>
      <c r="EW212" s="5"/>
      <c r="EX212" s="5"/>
      <c r="EY212" s="5"/>
      <c r="EZ212" s="5"/>
      <c r="FA212" s="5"/>
      <c r="FB212" s="5"/>
      <c r="FC212" s="5"/>
      <c r="FD212" s="5"/>
      <c r="FE212" s="5"/>
      <c r="FF212" s="5"/>
      <c r="FG212" s="5"/>
      <c r="FH212" s="5"/>
      <c r="FI212" s="5"/>
      <c r="FJ212" s="5"/>
      <c r="FK212" s="5"/>
      <c r="FL212" s="5"/>
      <c r="FM212" s="5"/>
      <c r="FN212" s="5"/>
      <c r="FO212" s="5"/>
      <c r="FP212" s="5"/>
      <c r="FQ212" s="5"/>
      <c r="FR212" s="5"/>
      <c r="FS212" s="5"/>
      <c r="FT212" s="5"/>
      <c r="FU212" s="5"/>
      <c r="FV212" s="5"/>
      <c r="FW212" s="5"/>
      <c r="FX212" s="5"/>
      <c r="FY212" s="5"/>
      <c r="FZ212" s="5"/>
      <c r="GA212" s="5"/>
      <c r="GB212" s="5"/>
      <c r="GC212" s="5"/>
      <c r="GD212" s="5"/>
      <c r="GE212" s="5"/>
      <c r="GF212" s="5"/>
      <c r="GG212" s="5"/>
      <c r="GH212" s="5"/>
      <c r="GI212" s="5"/>
      <c r="GJ212" s="5"/>
      <c r="GK212" s="5"/>
      <c r="GL212" s="5"/>
      <c r="GM212" s="5"/>
      <c r="GN212" s="5"/>
      <c r="GO212" s="5"/>
      <c r="GP212" s="5"/>
      <c r="GQ212" s="5"/>
      <c r="GR212" s="5"/>
      <c r="GS212" s="5"/>
      <c r="GT212" s="5"/>
      <c r="GU212" s="5"/>
      <c r="GV212" s="5"/>
      <c r="GW212" s="5"/>
      <c r="GX212" s="5"/>
      <c r="GY212" s="5"/>
      <c r="GZ212" s="5"/>
      <c r="HA212" s="5"/>
      <c r="HB212" s="5"/>
      <c r="HC212" s="5"/>
      <c r="HD212" s="5"/>
      <c r="HE212" s="5"/>
      <c r="HF212" s="5"/>
      <c r="HG212" s="5"/>
      <c r="HH212" s="5"/>
      <c r="HI212" s="5"/>
      <c r="HJ212" s="5"/>
      <c r="HK212" s="5"/>
      <c r="HL212" s="5"/>
      <c r="HM212" s="5"/>
      <c r="HN212" s="5"/>
      <c r="HO212" s="5"/>
      <c r="HP212" s="5"/>
      <c r="HQ212" s="5"/>
      <c r="HR212" s="5"/>
      <c r="HS212" s="5"/>
      <c r="HT212" s="5"/>
      <c r="HU212" s="5"/>
      <c r="HV212" s="5"/>
      <c r="HW212" s="5"/>
      <c r="HX212" s="5"/>
      <c r="HY212" s="5"/>
      <c r="HZ212" s="5"/>
      <c r="IA212" s="5"/>
      <c r="IB212" s="5"/>
      <c r="IC212" s="5"/>
      <c r="ID212" s="5"/>
      <c r="IE212" s="5"/>
      <c r="IF212" s="5"/>
      <c r="IG212" s="5"/>
      <c r="IH212" s="5"/>
      <c r="II212" s="5"/>
      <c r="IJ212" s="5"/>
      <c r="IK212" s="5"/>
      <c r="IL212" s="5"/>
      <c r="IM212" s="5"/>
      <c r="IN212" s="5"/>
      <c r="IO212" s="5"/>
      <c r="IP212" s="5"/>
      <c r="IQ212" s="5"/>
      <c r="IR212" s="5"/>
      <c r="IS212" s="5"/>
      <c r="IT212" s="5"/>
      <c r="IU212" s="5"/>
      <c r="IV212" s="5"/>
      <c r="IW212" s="5"/>
      <c r="IX212" s="5"/>
      <c r="IY212" s="5"/>
      <c r="IZ212" s="5"/>
      <c r="JA212" s="5"/>
      <c r="JB212" s="5"/>
      <c r="JC212" s="5"/>
      <c r="JD212" s="5"/>
      <c r="JE212" s="5"/>
    </row>
    <row r="213" spans="16:265" s="1" customFormat="1" x14ac:dyDescent="0.25">
      <c r="P213" s="2"/>
      <c r="AI213" s="3"/>
      <c r="EL213" s="4"/>
      <c r="EM213" s="4"/>
      <c r="EQ213" s="5"/>
      <c r="ER213" s="5"/>
      <c r="ES213" s="5"/>
      <c r="ET213" s="5"/>
      <c r="EU213" s="5"/>
      <c r="EV213" s="5"/>
      <c r="EW213" s="5"/>
      <c r="EX213" s="5"/>
      <c r="EY213" s="5"/>
      <c r="EZ213" s="5"/>
      <c r="FA213" s="5"/>
      <c r="FB213" s="5"/>
      <c r="FC213" s="5"/>
      <c r="FD213" s="5"/>
      <c r="FE213" s="5"/>
      <c r="FF213" s="5"/>
      <c r="FG213" s="5"/>
      <c r="FH213" s="5"/>
      <c r="FI213" s="5"/>
      <c r="FJ213" s="5"/>
      <c r="FK213" s="5"/>
      <c r="FL213" s="5"/>
      <c r="FM213" s="5"/>
      <c r="FN213" s="5"/>
      <c r="FO213" s="5"/>
      <c r="FP213" s="5"/>
      <c r="FQ213" s="5"/>
      <c r="FR213" s="5"/>
      <c r="FS213" s="5"/>
      <c r="FT213" s="5"/>
      <c r="FU213" s="5"/>
      <c r="FV213" s="5"/>
      <c r="FW213" s="5"/>
      <c r="FX213" s="5"/>
      <c r="FY213" s="5"/>
      <c r="FZ213" s="5"/>
      <c r="GA213" s="5"/>
      <c r="GB213" s="5"/>
      <c r="GC213" s="5"/>
      <c r="GD213" s="5"/>
      <c r="GE213" s="5"/>
      <c r="GF213" s="5"/>
      <c r="GG213" s="5"/>
      <c r="GH213" s="5"/>
      <c r="GI213" s="5"/>
      <c r="GJ213" s="5"/>
      <c r="GK213" s="5"/>
      <c r="GL213" s="5"/>
      <c r="GM213" s="5"/>
      <c r="GN213" s="5"/>
      <c r="GO213" s="5"/>
      <c r="GP213" s="5"/>
      <c r="GQ213" s="5"/>
      <c r="GR213" s="5"/>
      <c r="GS213" s="5"/>
      <c r="GT213" s="5"/>
      <c r="GU213" s="5"/>
      <c r="GV213" s="5"/>
      <c r="GW213" s="5"/>
      <c r="GX213" s="5"/>
      <c r="GY213" s="5"/>
      <c r="GZ213" s="5"/>
      <c r="HA213" s="5"/>
      <c r="HB213" s="5"/>
      <c r="HC213" s="5"/>
      <c r="HD213" s="5"/>
      <c r="HE213" s="5"/>
      <c r="HF213" s="5"/>
      <c r="HG213" s="5"/>
      <c r="HH213" s="5"/>
      <c r="HI213" s="5"/>
      <c r="HJ213" s="5"/>
      <c r="HK213" s="5"/>
      <c r="HL213" s="5"/>
      <c r="HM213" s="5"/>
      <c r="HN213" s="5"/>
      <c r="HO213" s="5"/>
      <c r="HP213" s="5"/>
      <c r="HQ213" s="5"/>
      <c r="HR213" s="5"/>
      <c r="HS213" s="5"/>
      <c r="HT213" s="5"/>
      <c r="HU213" s="5"/>
      <c r="HV213" s="5"/>
      <c r="HW213" s="5"/>
      <c r="HX213" s="5"/>
      <c r="HY213" s="5"/>
      <c r="HZ213" s="5"/>
      <c r="IA213" s="5"/>
      <c r="IB213" s="5"/>
      <c r="IC213" s="5"/>
      <c r="ID213" s="5"/>
      <c r="IE213" s="5"/>
      <c r="IF213" s="5"/>
      <c r="IG213" s="5"/>
      <c r="IH213" s="5"/>
      <c r="II213" s="5"/>
      <c r="IJ213" s="5"/>
      <c r="IK213" s="5"/>
      <c r="IL213" s="5"/>
      <c r="IM213" s="5"/>
      <c r="IN213" s="5"/>
      <c r="IO213" s="5"/>
      <c r="IP213" s="5"/>
      <c r="IQ213" s="5"/>
      <c r="IR213" s="5"/>
      <c r="IS213" s="5"/>
      <c r="IT213" s="5"/>
      <c r="IU213" s="5"/>
      <c r="IV213" s="5"/>
      <c r="IW213" s="5"/>
      <c r="IX213" s="5"/>
      <c r="IY213" s="5"/>
      <c r="IZ213" s="5"/>
      <c r="JA213" s="5"/>
      <c r="JB213" s="5"/>
      <c r="JC213" s="5"/>
      <c r="JD213" s="5"/>
      <c r="JE213" s="5"/>
    </row>
    <row r="214" spans="16:265" s="1" customFormat="1" x14ac:dyDescent="0.25">
      <c r="P214" s="2"/>
      <c r="AI214" s="3"/>
      <c r="EL214" s="4"/>
      <c r="EM214" s="4"/>
      <c r="EQ214" s="5"/>
      <c r="ER214" s="5"/>
      <c r="ES214" s="5"/>
      <c r="ET214" s="5"/>
      <c r="EU214" s="5"/>
      <c r="EV214" s="5"/>
      <c r="EW214" s="5"/>
      <c r="EX214" s="5"/>
      <c r="EY214" s="5"/>
      <c r="EZ214" s="5"/>
      <c r="FA214" s="5"/>
      <c r="FB214" s="5"/>
      <c r="FC214" s="5"/>
      <c r="FD214" s="5"/>
      <c r="FE214" s="5"/>
      <c r="FF214" s="5"/>
      <c r="FG214" s="5"/>
      <c r="FH214" s="5"/>
      <c r="FI214" s="5"/>
      <c r="FJ214" s="5"/>
      <c r="FK214" s="5"/>
      <c r="FL214" s="5"/>
      <c r="FM214" s="5"/>
      <c r="FN214" s="5"/>
      <c r="FO214" s="5"/>
      <c r="FP214" s="5"/>
      <c r="FQ214" s="5"/>
      <c r="FR214" s="5"/>
      <c r="FS214" s="5"/>
      <c r="FT214" s="5"/>
      <c r="FU214" s="5"/>
      <c r="FV214" s="5"/>
      <c r="FW214" s="5"/>
      <c r="FX214" s="5"/>
      <c r="FY214" s="5"/>
      <c r="FZ214" s="5"/>
      <c r="GA214" s="5"/>
      <c r="GB214" s="5"/>
      <c r="GC214" s="5"/>
      <c r="GD214" s="5"/>
      <c r="GE214" s="5"/>
      <c r="GF214" s="5"/>
      <c r="GG214" s="5"/>
      <c r="GH214" s="5"/>
      <c r="GI214" s="5"/>
      <c r="GJ214" s="5"/>
      <c r="GK214" s="5"/>
      <c r="GL214" s="5"/>
      <c r="GM214" s="5"/>
      <c r="GN214" s="5"/>
      <c r="GO214" s="5"/>
      <c r="GP214" s="5"/>
      <c r="GQ214" s="5"/>
      <c r="GR214" s="5"/>
      <c r="GS214" s="5"/>
      <c r="GT214" s="5"/>
      <c r="GU214" s="5"/>
      <c r="GV214" s="5"/>
      <c r="GW214" s="5"/>
      <c r="GX214" s="5"/>
      <c r="GY214" s="5"/>
      <c r="GZ214" s="5"/>
      <c r="HA214" s="5"/>
      <c r="HB214" s="5"/>
      <c r="HC214" s="5"/>
      <c r="HD214" s="5"/>
      <c r="HE214" s="5"/>
      <c r="HF214" s="5"/>
      <c r="HG214" s="5"/>
      <c r="HH214" s="5"/>
      <c r="HI214" s="5"/>
      <c r="HJ214" s="5"/>
      <c r="HK214" s="5"/>
      <c r="HL214" s="5"/>
      <c r="HM214" s="5"/>
      <c r="HN214" s="5"/>
      <c r="HO214" s="5"/>
      <c r="HP214" s="5"/>
      <c r="HQ214" s="5"/>
      <c r="HR214" s="5"/>
      <c r="HS214" s="5"/>
      <c r="HT214" s="5"/>
      <c r="HU214" s="5"/>
      <c r="HV214" s="5"/>
      <c r="HW214" s="5"/>
      <c r="HX214" s="5"/>
      <c r="HY214" s="5"/>
      <c r="HZ214" s="5"/>
      <c r="IA214" s="5"/>
      <c r="IB214" s="5"/>
      <c r="IC214" s="5"/>
      <c r="ID214" s="5"/>
      <c r="IE214" s="5"/>
      <c r="IF214" s="5"/>
      <c r="IG214" s="5"/>
      <c r="IH214" s="5"/>
      <c r="II214" s="5"/>
      <c r="IJ214" s="5"/>
      <c r="IK214" s="5"/>
      <c r="IL214" s="5"/>
      <c r="IM214" s="5"/>
      <c r="IN214" s="5"/>
      <c r="IO214" s="5"/>
      <c r="IP214" s="5"/>
      <c r="IQ214" s="5"/>
      <c r="IR214" s="5"/>
      <c r="IS214" s="5"/>
      <c r="IT214" s="5"/>
      <c r="IU214" s="5"/>
      <c r="IV214" s="5"/>
      <c r="IW214" s="5"/>
      <c r="IX214" s="5"/>
      <c r="IY214" s="5"/>
      <c r="IZ214" s="5"/>
      <c r="JA214" s="5"/>
      <c r="JB214" s="5"/>
      <c r="JC214" s="5"/>
      <c r="JD214" s="5"/>
      <c r="JE214" s="5"/>
    </row>
    <row r="215" spans="16:265" s="1" customFormat="1" x14ac:dyDescent="0.25">
      <c r="P215" s="2"/>
      <c r="AI215" s="3"/>
      <c r="EL215" s="4"/>
      <c r="EM215" s="4"/>
      <c r="EQ215" s="5"/>
      <c r="ER215" s="5"/>
      <c r="ES215" s="5"/>
      <c r="ET215" s="5"/>
      <c r="EU215" s="5"/>
      <c r="EV215" s="5"/>
      <c r="EW215" s="5"/>
      <c r="EX215" s="5"/>
      <c r="EY215" s="5"/>
      <c r="EZ215" s="5"/>
      <c r="FA215" s="5"/>
      <c r="FB215" s="5"/>
      <c r="FC215" s="5"/>
      <c r="FD215" s="5"/>
      <c r="FE215" s="5"/>
      <c r="FF215" s="5"/>
      <c r="FG215" s="5"/>
      <c r="FH215" s="5"/>
      <c r="FI215" s="5"/>
      <c r="FJ215" s="5"/>
      <c r="FK215" s="5"/>
      <c r="FL215" s="5"/>
      <c r="FM215" s="5"/>
      <c r="FN215" s="5"/>
      <c r="FO215" s="5"/>
      <c r="FP215" s="5"/>
      <c r="FQ215" s="5"/>
      <c r="FR215" s="5"/>
      <c r="FS215" s="5"/>
      <c r="FT215" s="5"/>
      <c r="FU215" s="5"/>
      <c r="FV215" s="5"/>
      <c r="FW215" s="5"/>
      <c r="FX215" s="5"/>
      <c r="FY215" s="5"/>
      <c r="FZ215" s="5"/>
      <c r="GA215" s="5"/>
      <c r="GB215" s="5"/>
      <c r="GC215" s="5"/>
      <c r="GD215" s="5"/>
      <c r="GE215" s="5"/>
      <c r="GF215" s="5"/>
      <c r="GG215" s="5"/>
      <c r="GH215" s="5"/>
      <c r="GI215" s="5"/>
      <c r="GJ215" s="5"/>
      <c r="GK215" s="5"/>
      <c r="GL215" s="5"/>
      <c r="GM215" s="5"/>
      <c r="GN215" s="5"/>
      <c r="GO215" s="5"/>
      <c r="GP215" s="5"/>
      <c r="GQ215" s="5"/>
      <c r="GR215" s="5"/>
      <c r="GS215" s="5"/>
      <c r="GT215" s="5"/>
      <c r="GU215" s="5"/>
      <c r="GV215" s="5"/>
      <c r="GW215" s="5"/>
      <c r="GX215" s="5"/>
      <c r="GY215" s="5"/>
      <c r="GZ215" s="5"/>
      <c r="HA215" s="5"/>
      <c r="HB215" s="5"/>
      <c r="HC215" s="5"/>
      <c r="HD215" s="5"/>
      <c r="HE215" s="5"/>
      <c r="HF215" s="5"/>
      <c r="HG215" s="5"/>
      <c r="HH215" s="5"/>
      <c r="HI215" s="5"/>
      <c r="HJ215" s="5"/>
      <c r="HK215" s="5"/>
      <c r="HL215" s="5"/>
      <c r="HM215" s="5"/>
      <c r="HN215" s="5"/>
      <c r="HO215" s="5"/>
      <c r="HP215" s="5"/>
      <c r="HQ215" s="5"/>
      <c r="HR215" s="5"/>
      <c r="HS215" s="5"/>
      <c r="HT215" s="5"/>
      <c r="HU215" s="5"/>
      <c r="HV215" s="5"/>
      <c r="HW215" s="5"/>
      <c r="HX215" s="5"/>
      <c r="HY215" s="5"/>
      <c r="HZ215" s="5"/>
      <c r="IA215" s="5"/>
      <c r="IB215" s="5"/>
      <c r="IC215" s="5"/>
      <c r="ID215" s="5"/>
      <c r="IE215" s="5"/>
      <c r="IF215" s="5"/>
      <c r="IG215" s="5"/>
      <c r="IH215" s="5"/>
      <c r="II215" s="5"/>
      <c r="IJ215" s="5"/>
      <c r="IK215" s="5"/>
      <c r="IL215" s="5"/>
      <c r="IM215" s="5"/>
      <c r="IN215" s="5"/>
      <c r="IO215" s="5"/>
      <c r="IP215" s="5"/>
      <c r="IQ215" s="5"/>
      <c r="IR215" s="5"/>
      <c r="IS215" s="5"/>
      <c r="IT215" s="5"/>
      <c r="IU215" s="5"/>
      <c r="IV215" s="5"/>
      <c r="IW215" s="5"/>
      <c r="IX215" s="5"/>
      <c r="IY215" s="5"/>
      <c r="IZ215" s="5"/>
      <c r="JA215" s="5"/>
      <c r="JB215" s="5"/>
      <c r="JC215" s="5"/>
      <c r="JD215" s="5"/>
      <c r="JE215" s="5"/>
    </row>
    <row r="216" spans="16:265" s="1" customFormat="1" x14ac:dyDescent="0.25">
      <c r="P216" s="2"/>
      <c r="AI216" s="3"/>
      <c r="EL216" s="4"/>
      <c r="EM216" s="4"/>
      <c r="EQ216" s="5"/>
      <c r="ER216" s="5"/>
      <c r="ES216" s="5"/>
      <c r="ET216" s="5"/>
      <c r="EU216" s="5"/>
      <c r="EV216" s="5"/>
      <c r="EW216" s="5"/>
      <c r="EX216" s="5"/>
      <c r="EY216" s="5"/>
      <c r="EZ216" s="5"/>
      <c r="FA216" s="5"/>
      <c r="FB216" s="5"/>
      <c r="FC216" s="5"/>
      <c r="FD216" s="5"/>
      <c r="FE216" s="5"/>
      <c r="FF216" s="5"/>
      <c r="FG216" s="5"/>
      <c r="FH216" s="5"/>
      <c r="FI216" s="5"/>
      <c r="FJ216" s="5"/>
      <c r="FK216" s="5"/>
      <c r="FL216" s="5"/>
      <c r="FM216" s="5"/>
      <c r="FN216" s="5"/>
      <c r="FO216" s="5"/>
      <c r="FP216" s="5"/>
      <c r="FQ216" s="5"/>
      <c r="FR216" s="5"/>
      <c r="FS216" s="5"/>
      <c r="FT216" s="5"/>
      <c r="FU216" s="5"/>
      <c r="FV216" s="5"/>
      <c r="FW216" s="5"/>
      <c r="FX216" s="5"/>
      <c r="FY216" s="5"/>
      <c r="FZ216" s="5"/>
      <c r="GA216" s="5"/>
      <c r="GB216" s="5"/>
      <c r="GC216" s="5"/>
      <c r="GD216" s="5"/>
      <c r="GE216" s="5"/>
      <c r="GF216" s="5"/>
      <c r="GG216" s="5"/>
      <c r="GH216" s="5"/>
      <c r="GI216" s="5"/>
      <c r="GJ216" s="5"/>
      <c r="GK216" s="5"/>
      <c r="GL216" s="5"/>
      <c r="GM216" s="5"/>
      <c r="GN216" s="5"/>
      <c r="GO216" s="5"/>
      <c r="GP216" s="5"/>
      <c r="GQ216" s="5"/>
      <c r="GR216" s="5"/>
      <c r="GS216" s="5"/>
      <c r="GT216" s="5"/>
      <c r="GU216" s="5"/>
      <c r="GV216" s="5"/>
      <c r="GW216" s="5"/>
      <c r="GX216" s="5"/>
      <c r="GY216" s="5"/>
      <c r="GZ216" s="5"/>
      <c r="HA216" s="5"/>
      <c r="HB216" s="5"/>
      <c r="HC216" s="5"/>
      <c r="HD216" s="5"/>
      <c r="HE216" s="5"/>
      <c r="HF216" s="5"/>
      <c r="HG216" s="5"/>
      <c r="HH216" s="5"/>
      <c r="HI216" s="5"/>
      <c r="HJ216" s="5"/>
      <c r="HK216" s="5"/>
      <c r="HL216" s="5"/>
      <c r="HM216" s="5"/>
      <c r="HN216" s="5"/>
      <c r="HO216" s="5"/>
      <c r="HP216" s="5"/>
      <c r="HQ216" s="5"/>
      <c r="HR216" s="5"/>
      <c r="HS216" s="5"/>
      <c r="HT216" s="5"/>
      <c r="HU216" s="5"/>
      <c r="HV216" s="5"/>
      <c r="HW216" s="5"/>
      <c r="HX216" s="5"/>
      <c r="HY216" s="5"/>
      <c r="HZ216" s="5"/>
      <c r="IA216" s="5"/>
      <c r="IB216" s="5"/>
      <c r="IC216" s="5"/>
      <c r="ID216" s="5"/>
      <c r="IE216" s="5"/>
      <c r="IF216" s="5"/>
      <c r="IG216" s="5"/>
      <c r="IH216" s="5"/>
      <c r="II216" s="5"/>
      <c r="IJ216" s="5"/>
      <c r="IK216" s="5"/>
      <c r="IL216" s="5"/>
      <c r="IM216" s="5"/>
      <c r="IN216" s="5"/>
      <c r="IO216" s="5"/>
      <c r="IP216" s="5"/>
      <c r="IQ216" s="5"/>
      <c r="IR216" s="5"/>
      <c r="IS216" s="5"/>
      <c r="IT216" s="5"/>
      <c r="IU216" s="5"/>
      <c r="IV216" s="5"/>
      <c r="IW216" s="5"/>
      <c r="IX216" s="5"/>
      <c r="IY216" s="5"/>
      <c r="IZ216" s="5"/>
      <c r="JA216" s="5"/>
      <c r="JB216" s="5"/>
      <c r="JC216" s="5"/>
      <c r="JD216" s="5"/>
      <c r="JE216" s="5"/>
    </row>
    <row r="217" spans="16:265" s="1" customFormat="1" x14ac:dyDescent="0.25">
      <c r="P217" s="2"/>
      <c r="AI217" s="3"/>
      <c r="EL217" s="4"/>
      <c r="EM217" s="4"/>
      <c r="EQ217" s="5"/>
      <c r="ER217" s="5"/>
      <c r="ES217" s="5"/>
      <c r="ET217" s="5"/>
      <c r="EU217" s="5"/>
      <c r="EV217" s="5"/>
      <c r="EW217" s="5"/>
      <c r="EX217" s="5"/>
      <c r="EY217" s="5"/>
      <c r="EZ217" s="5"/>
      <c r="FA217" s="5"/>
      <c r="FB217" s="5"/>
      <c r="FC217" s="5"/>
      <c r="FD217" s="5"/>
      <c r="FE217" s="5"/>
      <c r="FF217" s="5"/>
      <c r="FG217" s="5"/>
      <c r="FH217" s="5"/>
      <c r="FI217" s="5"/>
      <c r="FJ217" s="5"/>
      <c r="FK217" s="5"/>
      <c r="FL217" s="5"/>
      <c r="FM217" s="5"/>
      <c r="FN217" s="5"/>
      <c r="FO217" s="5"/>
      <c r="FP217" s="5"/>
      <c r="FQ217" s="5"/>
      <c r="FR217" s="5"/>
      <c r="FS217" s="5"/>
      <c r="FT217" s="5"/>
      <c r="FU217" s="5"/>
      <c r="FV217" s="5"/>
      <c r="FW217" s="5"/>
      <c r="FX217" s="5"/>
      <c r="FY217" s="5"/>
      <c r="FZ217" s="5"/>
      <c r="GA217" s="5"/>
      <c r="GB217" s="5"/>
      <c r="GC217" s="5"/>
      <c r="GD217" s="5"/>
      <c r="GE217" s="5"/>
      <c r="GF217" s="5"/>
      <c r="GG217" s="5"/>
      <c r="GH217" s="5"/>
      <c r="GI217" s="5"/>
      <c r="GJ217" s="5"/>
      <c r="GK217" s="5"/>
      <c r="GL217" s="5"/>
      <c r="GM217" s="5"/>
      <c r="GN217" s="5"/>
      <c r="GO217" s="5"/>
      <c r="GP217" s="5"/>
      <c r="GQ217" s="5"/>
      <c r="GR217" s="5"/>
      <c r="GS217" s="5"/>
      <c r="GT217" s="5"/>
      <c r="GU217" s="5"/>
      <c r="GV217" s="5"/>
      <c r="GW217" s="5"/>
      <c r="GX217" s="5"/>
      <c r="GY217" s="5"/>
      <c r="GZ217" s="5"/>
      <c r="HA217" s="5"/>
      <c r="HB217" s="5"/>
      <c r="HC217" s="5"/>
      <c r="HD217" s="5"/>
      <c r="HE217" s="5"/>
      <c r="HF217" s="5"/>
      <c r="HG217" s="5"/>
      <c r="HH217" s="5"/>
      <c r="HI217" s="5"/>
      <c r="HJ217" s="5"/>
      <c r="HK217" s="5"/>
      <c r="HL217" s="5"/>
      <c r="HM217" s="5"/>
      <c r="HN217" s="5"/>
      <c r="HO217" s="5"/>
      <c r="HP217" s="5"/>
      <c r="HQ217" s="5"/>
      <c r="HR217" s="5"/>
      <c r="HS217" s="5"/>
      <c r="HT217" s="5"/>
      <c r="HU217" s="5"/>
      <c r="HV217" s="5"/>
      <c r="HW217" s="5"/>
      <c r="HX217" s="5"/>
      <c r="HY217" s="5"/>
      <c r="HZ217" s="5"/>
      <c r="IA217" s="5"/>
      <c r="IB217" s="5"/>
      <c r="IC217" s="5"/>
      <c r="ID217" s="5"/>
      <c r="IE217" s="5"/>
      <c r="IF217" s="5"/>
      <c r="IG217" s="5"/>
      <c r="IH217" s="5"/>
      <c r="II217" s="5"/>
      <c r="IJ217" s="5"/>
      <c r="IK217" s="5"/>
      <c r="IL217" s="5"/>
      <c r="IM217" s="5"/>
      <c r="IN217" s="5"/>
      <c r="IO217" s="5"/>
      <c r="IP217" s="5"/>
      <c r="IQ217" s="5"/>
      <c r="IR217" s="5"/>
      <c r="IS217" s="5"/>
      <c r="IT217" s="5"/>
      <c r="IU217" s="5"/>
      <c r="IV217" s="5"/>
      <c r="IW217" s="5"/>
      <c r="IX217" s="5"/>
      <c r="IY217" s="5"/>
      <c r="IZ217" s="5"/>
      <c r="JA217" s="5"/>
      <c r="JB217" s="5"/>
      <c r="JC217" s="5"/>
      <c r="JD217" s="5"/>
      <c r="JE217" s="5"/>
    </row>
    <row r="218" spans="16:265" s="1" customFormat="1" x14ac:dyDescent="0.25">
      <c r="P218" s="2"/>
      <c r="AI218" s="3"/>
      <c r="EL218" s="4"/>
      <c r="EM218" s="4"/>
      <c r="EQ218" s="5"/>
      <c r="ER218" s="5"/>
      <c r="ES218" s="5"/>
      <c r="ET218" s="5"/>
      <c r="EU218" s="5"/>
      <c r="EV218" s="5"/>
      <c r="EW218" s="5"/>
      <c r="EX218" s="5"/>
      <c r="EY218" s="5"/>
      <c r="EZ218" s="5"/>
      <c r="FA218" s="5"/>
      <c r="FB218" s="5"/>
      <c r="FC218" s="5"/>
      <c r="FD218" s="5"/>
      <c r="FE218" s="5"/>
      <c r="FF218" s="5"/>
      <c r="FG218" s="5"/>
      <c r="FH218" s="5"/>
      <c r="FI218" s="5"/>
      <c r="FJ218" s="5"/>
      <c r="FK218" s="5"/>
      <c r="FL218" s="5"/>
      <c r="FM218" s="5"/>
      <c r="FN218" s="5"/>
      <c r="FO218" s="5"/>
      <c r="FP218" s="5"/>
      <c r="FQ218" s="5"/>
      <c r="FR218" s="5"/>
      <c r="FS218" s="5"/>
      <c r="FT218" s="5"/>
      <c r="FU218" s="5"/>
      <c r="FV218" s="5"/>
      <c r="FW218" s="5"/>
      <c r="FX218" s="5"/>
      <c r="FY218" s="5"/>
      <c r="FZ218" s="5"/>
      <c r="GA218" s="5"/>
      <c r="GB218" s="5"/>
      <c r="GC218" s="5"/>
      <c r="GD218" s="5"/>
      <c r="GE218" s="5"/>
      <c r="GF218" s="5"/>
      <c r="GG218" s="5"/>
      <c r="GH218" s="5"/>
      <c r="GI218" s="5"/>
      <c r="GJ218" s="5"/>
      <c r="GK218" s="5"/>
      <c r="GL218" s="5"/>
      <c r="GM218" s="5"/>
      <c r="GN218" s="5"/>
      <c r="GO218" s="5"/>
      <c r="GP218" s="5"/>
      <c r="GQ218" s="5"/>
      <c r="GR218" s="5"/>
      <c r="GS218" s="5"/>
      <c r="GT218" s="5"/>
      <c r="GU218" s="5"/>
      <c r="GV218" s="5"/>
      <c r="GW218" s="5"/>
      <c r="GX218" s="5"/>
      <c r="GY218" s="5"/>
      <c r="GZ218" s="5"/>
      <c r="HA218" s="5"/>
      <c r="HB218" s="5"/>
      <c r="HC218" s="5"/>
      <c r="HD218" s="5"/>
      <c r="HE218" s="5"/>
      <c r="HF218" s="5"/>
      <c r="HG218" s="5"/>
      <c r="HH218" s="5"/>
      <c r="HI218" s="5"/>
      <c r="HJ218" s="5"/>
      <c r="HK218" s="5"/>
      <c r="HL218" s="5"/>
      <c r="HM218" s="5"/>
      <c r="HN218" s="5"/>
      <c r="HO218" s="5"/>
      <c r="HP218" s="5"/>
      <c r="HQ218" s="5"/>
      <c r="HR218" s="5"/>
      <c r="HS218" s="5"/>
      <c r="HT218" s="5"/>
      <c r="HU218" s="5"/>
      <c r="HV218" s="5"/>
      <c r="HW218" s="5"/>
      <c r="HX218" s="5"/>
      <c r="HY218" s="5"/>
      <c r="HZ218" s="5"/>
      <c r="IA218" s="5"/>
      <c r="IB218" s="5"/>
      <c r="IC218" s="5"/>
      <c r="ID218" s="5"/>
      <c r="IE218" s="5"/>
      <c r="IF218" s="5"/>
      <c r="IG218" s="5"/>
      <c r="IH218" s="5"/>
      <c r="II218" s="5"/>
      <c r="IJ218" s="5"/>
      <c r="IK218" s="5"/>
      <c r="IL218" s="5"/>
      <c r="IM218" s="5"/>
      <c r="IN218" s="5"/>
      <c r="IO218" s="5"/>
      <c r="IP218" s="5"/>
      <c r="IQ218" s="5"/>
      <c r="IR218" s="5"/>
      <c r="IS218" s="5"/>
      <c r="IT218" s="5"/>
      <c r="IU218" s="5"/>
      <c r="IV218" s="5"/>
      <c r="IW218" s="5"/>
      <c r="IX218" s="5"/>
      <c r="IY218" s="5"/>
      <c r="IZ218" s="5"/>
      <c r="JA218" s="5"/>
      <c r="JB218" s="5"/>
      <c r="JC218" s="5"/>
      <c r="JD218" s="5"/>
      <c r="JE218" s="5"/>
    </row>
    <row r="219" spans="16:265" s="1" customFormat="1" x14ac:dyDescent="0.25">
      <c r="P219" s="2"/>
      <c r="AI219" s="3"/>
      <c r="EL219" s="4"/>
      <c r="EM219" s="4"/>
      <c r="EQ219" s="5"/>
      <c r="ER219" s="5"/>
      <c r="ES219" s="5"/>
      <c r="ET219" s="5"/>
      <c r="EU219" s="5"/>
      <c r="EV219" s="5"/>
      <c r="EW219" s="5"/>
      <c r="EX219" s="5"/>
      <c r="EY219" s="5"/>
      <c r="EZ219" s="5"/>
      <c r="FA219" s="5"/>
      <c r="FB219" s="5"/>
      <c r="FC219" s="5"/>
      <c r="FD219" s="5"/>
      <c r="FE219" s="5"/>
      <c r="FF219" s="5"/>
      <c r="FG219" s="5"/>
      <c r="FH219" s="5"/>
      <c r="FI219" s="5"/>
      <c r="FJ219" s="5"/>
      <c r="FK219" s="5"/>
      <c r="FL219" s="5"/>
      <c r="FM219" s="5"/>
      <c r="FN219" s="5"/>
      <c r="FO219" s="5"/>
      <c r="FP219" s="5"/>
      <c r="FQ219" s="5"/>
      <c r="FR219" s="5"/>
      <c r="FS219" s="5"/>
      <c r="FT219" s="5"/>
      <c r="FU219" s="5"/>
      <c r="FV219" s="5"/>
      <c r="FW219" s="5"/>
      <c r="FX219" s="5"/>
      <c r="FY219" s="5"/>
      <c r="FZ219" s="5"/>
      <c r="GA219" s="5"/>
      <c r="GB219" s="5"/>
      <c r="GC219" s="5"/>
      <c r="GD219" s="5"/>
      <c r="GE219" s="5"/>
      <c r="GF219" s="5"/>
      <c r="GG219" s="5"/>
      <c r="GH219" s="5"/>
      <c r="GI219" s="5"/>
      <c r="GJ219" s="5"/>
      <c r="GK219" s="5"/>
      <c r="GL219" s="5"/>
      <c r="GM219" s="5"/>
      <c r="GN219" s="5"/>
      <c r="GO219" s="5"/>
      <c r="GP219" s="5"/>
      <c r="GQ219" s="5"/>
      <c r="GR219" s="5"/>
      <c r="GS219" s="5"/>
      <c r="GT219" s="5"/>
      <c r="GU219" s="5"/>
      <c r="GV219" s="5"/>
      <c r="GW219" s="5"/>
      <c r="GX219" s="5"/>
      <c r="GY219" s="5"/>
      <c r="GZ219" s="5"/>
      <c r="HA219" s="5"/>
      <c r="HB219" s="5"/>
      <c r="HC219" s="5"/>
      <c r="HD219" s="5"/>
      <c r="HE219" s="5"/>
      <c r="HF219" s="5"/>
      <c r="HG219" s="5"/>
      <c r="HH219" s="5"/>
      <c r="HI219" s="5"/>
      <c r="HJ219" s="5"/>
      <c r="HK219" s="5"/>
      <c r="HL219" s="5"/>
      <c r="HM219" s="5"/>
      <c r="HN219" s="5"/>
      <c r="HO219" s="5"/>
      <c r="HP219" s="5"/>
      <c r="HQ219" s="5"/>
      <c r="HR219" s="5"/>
      <c r="HS219" s="5"/>
      <c r="HT219" s="5"/>
      <c r="HU219" s="5"/>
      <c r="HV219" s="5"/>
      <c r="HW219" s="5"/>
      <c r="HX219" s="5"/>
      <c r="HY219" s="5"/>
      <c r="HZ219" s="5"/>
      <c r="IA219" s="5"/>
      <c r="IB219" s="5"/>
      <c r="IC219" s="5"/>
      <c r="ID219" s="5"/>
      <c r="IE219" s="5"/>
      <c r="IF219" s="5"/>
      <c r="IG219" s="5"/>
      <c r="IH219" s="5"/>
      <c r="II219" s="5"/>
      <c r="IJ219" s="5"/>
      <c r="IK219" s="5"/>
      <c r="IL219" s="5"/>
      <c r="IM219" s="5"/>
      <c r="IN219" s="5"/>
      <c r="IO219" s="5"/>
      <c r="IP219" s="5"/>
      <c r="IQ219" s="5"/>
      <c r="IR219" s="5"/>
      <c r="IS219" s="5"/>
      <c r="IT219" s="5"/>
      <c r="IU219" s="5"/>
      <c r="IV219" s="5"/>
      <c r="IW219" s="5"/>
      <c r="IX219" s="5"/>
      <c r="IY219" s="5"/>
      <c r="IZ219" s="5"/>
      <c r="JA219" s="5"/>
      <c r="JB219" s="5"/>
      <c r="JC219" s="5"/>
      <c r="JD219" s="5"/>
      <c r="JE219" s="5"/>
    </row>
    <row r="220" spans="16:265" s="1" customFormat="1" x14ac:dyDescent="0.25">
      <c r="P220" s="2"/>
      <c r="AI220" s="3"/>
      <c r="EL220" s="4"/>
      <c r="EM220" s="4"/>
      <c r="EQ220" s="5"/>
      <c r="ER220" s="5"/>
      <c r="ES220" s="5"/>
      <c r="ET220" s="5"/>
      <c r="EU220" s="5"/>
      <c r="EV220" s="5"/>
      <c r="EW220" s="5"/>
      <c r="EX220" s="5"/>
      <c r="EY220" s="5"/>
      <c r="EZ220" s="5"/>
      <c r="FA220" s="5"/>
      <c r="FB220" s="5"/>
      <c r="FC220" s="5"/>
      <c r="FD220" s="5"/>
      <c r="FE220" s="5"/>
      <c r="FF220" s="5"/>
      <c r="FG220" s="5"/>
      <c r="FH220" s="5"/>
      <c r="FI220" s="5"/>
      <c r="FJ220" s="5"/>
      <c r="FK220" s="5"/>
      <c r="FL220" s="5"/>
      <c r="FM220" s="5"/>
      <c r="FN220" s="5"/>
      <c r="FO220" s="5"/>
      <c r="FP220" s="5"/>
      <c r="FQ220" s="5"/>
      <c r="FR220" s="5"/>
      <c r="FS220" s="5"/>
      <c r="FT220" s="5"/>
      <c r="FU220" s="5"/>
      <c r="FV220" s="5"/>
      <c r="FW220" s="5"/>
      <c r="FX220" s="5"/>
      <c r="FY220" s="5"/>
      <c r="FZ220" s="5"/>
      <c r="GA220" s="5"/>
      <c r="GB220" s="5"/>
      <c r="GC220" s="5"/>
      <c r="GD220" s="5"/>
      <c r="GE220" s="5"/>
      <c r="GF220" s="5"/>
      <c r="GG220" s="5"/>
      <c r="GH220" s="5"/>
      <c r="GI220" s="5"/>
      <c r="GJ220" s="5"/>
      <c r="GK220" s="5"/>
      <c r="GL220" s="5"/>
      <c r="GM220" s="5"/>
      <c r="GN220" s="5"/>
      <c r="GO220" s="5"/>
      <c r="GP220" s="5"/>
      <c r="GQ220" s="5"/>
      <c r="GR220" s="5"/>
      <c r="GS220" s="5"/>
      <c r="GT220" s="5"/>
      <c r="GU220" s="5"/>
      <c r="GV220" s="5"/>
      <c r="GW220" s="5"/>
      <c r="GX220" s="5"/>
      <c r="GY220" s="5"/>
      <c r="GZ220" s="5"/>
      <c r="HA220" s="5"/>
      <c r="HB220" s="5"/>
      <c r="HC220" s="5"/>
      <c r="HD220" s="5"/>
      <c r="HE220" s="5"/>
      <c r="HF220" s="5"/>
      <c r="HG220" s="5"/>
      <c r="HH220" s="5"/>
      <c r="HI220" s="5"/>
      <c r="HJ220" s="5"/>
      <c r="HK220" s="5"/>
      <c r="HL220" s="5"/>
      <c r="HM220" s="5"/>
      <c r="HN220" s="5"/>
      <c r="HO220" s="5"/>
      <c r="HP220" s="5"/>
      <c r="HQ220" s="5"/>
      <c r="HR220" s="5"/>
      <c r="HS220" s="5"/>
      <c r="HT220" s="5"/>
      <c r="HU220" s="5"/>
      <c r="HV220" s="5"/>
      <c r="HW220" s="5"/>
      <c r="HX220" s="5"/>
      <c r="HY220" s="5"/>
      <c r="HZ220" s="5"/>
      <c r="IA220" s="5"/>
      <c r="IB220" s="5"/>
      <c r="IC220" s="5"/>
      <c r="ID220" s="5"/>
      <c r="IE220" s="5"/>
      <c r="IF220" s="5"/>
      <c r="IG220" s="5"/>
      <c r="IH220" s="5"/>
      <c r="II220" s="5"/>
      <c r="IJ220" s="5"/>
      <c r="IK220" s="5"/>
      <c r="IL220" s="5"/>
      <c r="IM220" s="5"/>
      <c r="IN220" s="5"/>
      <c r="IO220" s="5"/>
      <c r="IP220" s="5"/>
      <c r="IQ220" s="5"/>
      <c r="IR220" s="5"/>
      <c r="IS220" s="5"/>
      <c r="IT220" s="5"/>
      <c r="IU220" s="5"/>
      <c r="IV220" s="5"/>
      <c r="IW220" s="5"/>
      <c r="IX220" s="5"/>
      <c r="IY220" s="5"/>
      <c r="IZ220" s="5"/>
      <c r="JA220" s="5"/>
      <c r="JB220" s="5"/>
      <c r="JC220" s="5"/>
      <c r="JD220" s="5"/>
      <c r="JE220" s="5"/>
    </row>
    <row r="221" spans="16:265" s="1" customFormat="1" x14ac:dyDescent="0.25">
      <c r="P221" s="2"/>
      <c r="AI221" s="3"/>
      <c r="EL221" s="4"/>
      <c r="EM221" s="4"/>
      <c r="EQ221" s="5"/>
      <c r="ER221" s="5"/>
      <c r="ES221" s="5"/>
      <c r="ET221" s="5"/>
      <c r="EU221" s="5"/>
      <c r="EV221" s="5"/>
      <c r="EW221" s="5"/>
      <c r="EX221" s="5"/>
      <c r="EY221" s="5"/>
      <c r="EZ221" s="5"/>
      <c r="FA221" s="5"/>
      <c r="FB221" s="5"/>
      <c r="FC221" s="5"/>
      <c r="FD221" s="5"/>
      <c r="FE221" s="5"/>
      <c r="FF221" s="5"/>
      <c r="FG221" s="5"/>
      <c r="FH221" s="5"/>
      <c r="FI221" s="5"/>
      <c r="FJ221" s="5"/>
      <c r="FK221" s="5"/>
      <c r="FL221" s="5"/>
      <c r="FM221" s="5"/>
      <c r="FN221" s="5"/>
      <c r="FO221" s="5"/>
      <c r="FP221" s="5"/>
      <c r="FQ221" s="5"/>
      <c r="FR221" s="5"/>
      <c r="FS221" s="5"/>
      <c r="FT221" s="5"/>
      <c r="FU221" s="5"/>
      <c r="FV221" s="5"/>
      <c r="FW221" s="5"/>
      <c r="FX221" s="5"/>
      <c r="FY221" s="5"/>
      <c r="FZ221" s="5"/>
      <c r="GA221" s="5"/>
      <c r="GB221" s="5"/>
      <c r="GC221" s="5"/>
      <c r="GD221" s="5"/>
      <c r="GE221" s="5"/>
      <c r="GF221" s="5"/>
      <c r="GG221" s="5"/>
      <c r="GH221" s="5"/>
      <c r="GI221" s="5"/>
      <c r="GJ221" s="5"/>
      <c r="GK221" s="5"/>
      <c r="GL221" s="5"/>
      <c r="GM221" s="5"/>
      <c r="GN221" s="5"/>
      <c r="GO221" s="5"/>
      <c r="GP221" s="5"/>
      <c r="GQ221" s="5"/>
      <c r="GR221" s="5"/>
      <c r="GS221" s="5"/>
      <c r="GT221" s="5"/>
      <c r="GU221" s="5"/>
      <c r="GV221" s="5"/>
      <c r="GW221" s="5"/>
      <c r="GX221" s="5"/>
      <c r="GY221" s="5"/>
      <c r="GZ221" s="5"/>
      <c r="HA221" s="5"/>
      <c r="HB221" s="5"/>
      <c r="HC221" s="5"/>
      <c r="HD221" s="5"/>
      <c r="HE221" s="5"/>
      <c r="HF221" s="5"/>
      <c r="HG221" s="5"/>
      <c r="HH221" s="5"/>
      <c r="HI221" s="5"/>
      <c r="HJ221" s="5"/>
      <c r="HK221" s="5"/>
      <c r="HL221" s="5"/>
      <c r="HM221" s="5"/>
      <c r="HN221" s="5"/>
      <c r="HO221" s="5"/>
      <c r="HP221" s="5"/>
      <c r="HQ221" s="5"/>
      <c r="HR221" s="5"/>
      <c r="HS221" s="5"/>
      <c r="HT221" s="5"/>
      <c r="HU221" s="5"/>
      <c r="HV221" s="5"/>
      <c r="HW221" s="5"/>
      <c r="HX221" s="5"/>
      <c r="HY221" s="5"/>
      <c r="HZ221" s="5"/>
      <c r="IA221" s="5"/>
      <c r="IB221" s="5"/>
      <c r="IC221" s="5"/>
      <c r="ID221" s="5"/>
      <c r="IE221" s="5"/>
      <c r="IF221" s="5"/>
      <c r="IG221" s="5"/>
      <c r="IH221" s="5"/>
      <c r="II221" s="5"/>
      <c r="IJ221" s="5"/>
      <c r="IK221" s="5"/>
      <c r="IL221" s="5"/>
      <c r="IM221" s="5"/>
      <c r="IN221" s="5"/>
      <c r="IO221" s="5"/>
      <c r="IP221" s="5"/>
      <c r="IQ221" s="5"/>
      <c r="IR221" s="5"/>
      <c r="IS221" s="5"/>
      <c r="IT221" s="5"/>
      <c r="IU221" s="5"/>
      <c r="IV221" s="5"/>
      <c r="IW221" s="5"/>
      <c r="IX221" s="5"/>
      <c r="IY221" s="5"/>
      <c r="IZ221" s="5"/>
      <c r="JA221" s="5"/>
      <c r="JB221" s="5"/>
      <c r="JC221" s="5"/>
      <c r="JD221" s="5"/>
      <c r="JE221" s="5"/>
    </row>
    <row r="222" spans="16:265" s="1" customFormat="1" x14ac:dyDescent="0.25">
      <c r="P222" s="2"/>
      <c r="AI222" s="3"/>
      <c r="EL222" s="4"/>
      <c r="EM222" s="4"/>
      <c r="EQ222" s="5"/>
      <c r="ER222" s="5"/>
      <c r="ES222" s="5"/>
      <c r="ET222" s="5"/>
      <c r="EU222" s="5"/>
      <c r="EV222" s="5"/>
      <c r="EW222" s="5"/>
      <c r="EX222" s="5"/>
      <c r="EY222" s="5"/>
      <c r="EZ222" s="5"/>
      <c r="FA222" s="5"/>
      <c r="FB222" s="5"/>
      <c r="FC222" s="5"/>
      <c r="FD222" s="5"/>
      <c r="FE222" s="5"/>
      <c r="FF222" s="5"/>
      <c r="FG222" s="5"/>
      <c r="FH222" s="5"/>
      <c r="FI222" s="5"/>
      <c r="FJ222" s="5"/>
      <c r="FK222" s="5"/>
      <c r="FL222" s="5"/>
      <c r="FM222" s="5"/>
      <c r="FN222" s="5"/>
      <c r="FO222" s="5"/>
      <c r="FP222" s="5"/>
      <c r="FQ222" s="5"/>
      <c r="FR222" s="5"/>
      <c r="FS222" s="5"/>
      <c r="FT222" s="5"/>
      <c r="FU222" s="5"/>
      <c r="FV222" s="5"/>
      <c r="FW222" s="5"/>
      <c r="FX222" s="5"/>
      <c r="FY222" s="5"/>
      <c r="FZ222" s="5"/>
      <c r="GA222" s="5"/>
      <c r="GB222" s="5"/>
      <c r="GC222" s="5"/>
      <c r="GD222" s="5"/>
      <c r="GE222" s="5"/>
      <c r="GF222" s="5"/>
      <c r="GG222" s="5"/>
      <c r="GH222" s="5"/>
      <c r="GI222" s="5"/>
      <c r="GJ222" s="5"/>
      <c r="GK222" s="5"/>
      <c r="GL222" s="5"/>
      <c r="GM222" s="5"/>
      <c r="GN222" s="5"/>
      <c r="GO222" s="5"/>
      <c r="GP222" s="5"/>
      <c r="GQ222" s="5"/>
      <c r="GR222" s="5"/>
      <c r="GS222" s="5"/>
      <c r="GT222" s="5"/>
      <c r="GU222" s="5"/>
      <c r="GV222" s="5"/>
      <c r="GW222" s="5"/>
      <c r="GX222" s="5"/>
      <c r="GY222" s="5"/>
      <c r="GZ222" s="5"/>
      <c r="HA222" s="5"/>
      <c r="HB222" s="5"/>
      <c r="HC222" s="5"/>
      <c r="HD222" s="5"/>
      <c r="HE222" s="5"/>
      <c r="HF222" s="5"/>
      <c r="HG222" s="5"/>
      <c r="HH222" s="5"/>
      <c r="HI222" s="5"/>
      <c r="HJ222" s="5"/>
      <c r="HK222" s="5"/>
      <c r="HL222" s="5"/>
      <c r="HM222" s="5"/>
      <c r="HN222" s="5"/>
      <c r="HO222" s="5"/>
      <c r="HP222" s="5"/>
      <c r="HQ222" s="5"/>
      <c r="HR222" s="5"/>
      <c r="HS222" s="5"/>
      <c r="HT222" s="5"/>
      <c r="HU222" s="5"/>
      <c r="HV222" s="5"/>
      <c r="HW222" s="5"/>
      <c r="HX222" s="5"/>
      <c r="HY222" s="5"/>
      <c r="HZ222" s="5"/>
      <c r="IA222" s="5"/>
      <c r="IB222" s="5"/>
      <c r="IC222" s="5"/>
      <c r="ID222" s="5"/>
      <c r="IE222" s="5"/>
      <c r="IF222" s="5"/>
      <c r="IG222" s="5"/>
      <c r="IH222" s="5"/>
      <c r="II222" s="5"/>
      <c r="IJ222" s="5"/>
      <c r="IK222" s="5"/>
      <c r="IL222" s="5"/>
      <c r="IM222" s="5"/>
      <c r="IN222" s="5"/>
      <c r="IO222" s="5"/>
      <c r="IP222" s="5"/>
      <c r="IQ222" s="5"/>
      <c r="IR222" s="5"/>
      <c r="IS222" s="5"/>
      <c r="IT222" s="5"/>
      <c r="IU222" s="5"/>
      <c r="IV222" s="5"/>
      <c r="IW222" s="5"/>
      <c r="IX222" s="5"/>
      <c r="IY222" s="5"/>
      <c r="IZ222" s="5"/>
      <c r="JA222" s="5"/>
      <c r="JB222" s="5"/>
      <c r="JC222" s="5"/>
      <c r="JD222" s="5"/>
      <c r="JE222" s="5"/>
    </row>
    <row r="223" spans="16:265" s="1" customFormat="1" x14ac:dyDescent="0.25">
      <c r="P223" s="2"/>
      <c r="AI223" s="3"/>
      <c r="EL223" s="4"/>
      <c r="EM223" s="4"/>
      <c r="EQ223" s="5"/>
      <c r="ER223" s="5"/>
      <c r="ES223" s="5"/>
      <c r="ET223" s="5"/>
      <c r="EU223" s="5"/>
      <c r="EV223" s="5"/>
      <c r="EW223" s="5"/>
      <c r="EX223" s="5"/>
      <c r="EY223" s="5"/>
      <c r="EZ223" s="5"/>
      <c r="FA223" s="5"/>
      <c r="FB223" s="5"/>
      <c r="FC223" s="5"/>
      <c r="FD223" s="5"/>
      <c r="FE223" s="5"/>
      <c r="FF223" s="5"/>
      <c r="FG223" s="5"/>
      <c r="FH223" s="5"/>
      <c r="FI223" s="5"/>
      <c r="FJ223" s="5"/>
      <c r="FK223" s="5"/>
      <c r="FL223" s="5"/>
      <c r="FM223" s="5"/>
      <c r="FN223" s="5"/>
      <c r="FO223" s="5"/>
      <c r="FP223" s="5"/>
      <c r="FQ223" s="5"/>
      <c r="FR223" s="5"/>
      <c r="FS223" s="5"/>
      <c r="FT223" s="5"/>
      <c r="FU223" s="5"/>
      <c r="FV223" s="5"/>
      <c r="FW223" s="5"/>
      <c r="FX223" s="5"/>
      <c r="FY223" s="5"/>
      <c r="FZ223" s="5"/>
      <c r="GA223" s="5"/>
      <c r="GB223" s="5"/>
      <c r="GC223" s="5"/>
      <c r="GD223" s="5"/>
      <c r="GE223" s="5"/>
      <c r="GF223" s="5"/>
      <c r="GG223" s="5"/>
      <c r="GH223" s="5"/>
      <c r="GI223" s="5"/>
      <c r="GJ223" s="5"/>
      <c r="GK223" s="5"/>
      <c r="GL223" s="5"/>
      <c r="GM223" s="5"/>
      <c r="GN223" s="5"/>
      <c r="GO223" s="5"/>
      <c r="GP223" s="5"/>
      <c r="GQ223" s="5"/>
      <c r="GR223" s="5"/>
      <c r="GS223" s="5"/>
      <c r="GT223" s="5"/>
      <c r="GU223" s="5"/>
      <c r="GV223" s="5"/>
      <c r="GW223" s="5"/>
      <c r="GX223" s="5"/>
      <c r="GY223" s="5"/>
      <c r="GZ223" s="5"/>
      <c r="HA223" s="5"/>
      <c r="HB223" s="5"/>
      <c r="HC223" s="5"/>
      <c r="HD223" s="5"/>
      <c r="HE223" s="5"/>
      <c r="HF223" s="5"/>
      <c r="HG223" s="5"/>
      <c r="HH223" s="5"/>
      <c r="HI223" s="5"/>
      <c r="HJ223" s="5"/>
      <c r="HK223" s="5"/>
      <c r="HL223" s="5"/>
      <c r="HM223" s="5"/>
      <c r="HN223" s="5"/>
      <c r="HO223" s="5"/>
      <c r="HP223" s="5"/>
      <c r="HQ223" s="5"/>
      <c r="HR223" s="5"/>
      <c r="HS223" s="5"/>
      <c r="HT223" s="5"/>
      <c r="HU223" s="5"/>
      <c r="HV223" s="5"/>
      <c r="HW223" s="5"/>
      <c r="HX223" s="5"/>
      <c r="HY223" s="5"/>
      <c r="HZ223" s="5"/>
      <c r="IA223" s="5"/>
      <c r="IB223" s="5"/>
      <c r="IC223" s="5"/>
      <c r="ID223" s="5"/>
      <c r="IE223" s="5"/>
      <c r="IF223" s="5"/>
      <c r="IG223" s="5"/>
      <c r="IH223" s="5"/>
      <c r="II223" s="5"/>
      <c r="IJ223" s="5"/>
      <c r="IK223" s="5"/>
      <c r="IL223" s="5"/>
      <c r="IM223" s="5"/>
      <c r="IN223" s="5"/>
      <c r="IO223" s="5"/>
      <c r="IP223" s="5"/>
      <c r="IQ223" s="5"/>
      <c r="IR223" s="5"/>
      <c r="IS223" s="5"/>
      <c r="IT223" s="5"/>
      <c r="IU223" s="5"/>
      <c r="IV223" s="5"/>
      <c r="IW223" s="5"/>
      <c r="IX223" s="5"/>
      <c r="IY223" s="5"/>
      <c r="IZ223" s="5"/>
      <c r="JA223" s="5"/>
      <c r="JB223" s="5"/>
      <c r="JC223" s="5"/>
      <c r="JD223" s="5"/>
      <c r="JE223" s="5"/>
    </row>
    <row r="224" spans="16:265" s="1" customFormat="1" x14ac:dyDescent="0.25">
      <c r="P224" s="2"/>
      <c r="AI224" s="3"/>
      <c r="EL224" s="4"/>
      <c r="EM224" s="4"/>
      <c r="EQ224" s="5"/>
      <c r="ER224" s="5"/>
      <c r="ES224" s="5"/>
      <c r="ET224" s="5"/>
      <c r="EU224" s="5"/>
      <c r="EV224" s="5"/>
      <c r="EW224" s="5"/>
      <c r="EX224" s="5"/>
      <c r="EY224" s="5"/>
      <c r="EZ224" s="5"/>
      <c r="FA224" s="5"/>
      <c r="FB224" s="5"/>
      <c r="FC224" s="5"/>
      <c r="FD224" s="5"/>
      <c r="FE224" s="5"/>
      <c r="FF224" s="5"/>
      <c r="FG224" s="5"/>
      <c r="FH224" s="5"/>
      <c r="FI224" s="5"/>
      <c r="FJ224" s="5"/>
      <c r="FK224" s="5"/>
      <c r="FL224" s="5"/>
      <c r="FM224" s="5"/>
      <c r="FN224" s="5"/>
      <c r="FO224" s="5"/>
      <c r="FP224" s="5"/>
      <c r="FQ224" s="5"/>
      <c r="FR224" s="5"/>
      <c r="FS224" s="5"/>
      <c r="FT224" s="5"/>
      <c r="FU224" s="5"/>
      <c r="FV224" s="5"/>
      <c r="FW224" s="5"/>
      <c r="FX224" s="5"/>
      <c r="FY224" s="5"/>
      <c r="FZ224" s="5"/>
      <c r="GA224" s="5"/>
      <c r="GB224" s="5"/>
      <c r="GC224" s="5"/>
      <c r="GD224" s="5"/>
      <c r="GE224" s="5"/>
      <c r="GF224" s="5"/>
      <c r="GG224" s="5"/>
      <c r="GH224" s="5"/>
      <c r="GI224" s="5"/>
      <c r="GJ224" s="5"/>
      <c r="GK224" s="5"/>
      <c r="GL224" s="5"/>
      <c r="GM224" s="5"/>
      <c r="GN224" s="5"/>
      <c r="GO224" s="5"/>
      <c r="GP224" s="5"/>
      <c r="GQ224" s="5"/>
      <c r="GR224" s="5"/>
      <c r="GS224" s="5"/>
      <c r="GT224" s="5"/>
      <c r="GU224" s="5"/>
      <c r="GV224" s="5"/>
      <c r="GW224" s="5"/>
      <c r="GX224" s="5"/>
      <c r="GY224" s="5"/>
      <c r="GZ224" s="5"/>
      <c r="HA224" s="5"/>
      <c r="HB224" s="5"/>
      <c r="HC224" s="5"/>
      <c r="HD224" s="5"/>
      <c r="HE224" s="5"/>
      <c r="HF224" s="5"/>
      <c r="HG224" s="5"/>
      <c r="HH224" s="5"/>
      <c r="HI224" s="5"/>
      <c r="HJ224" s="5"/>
      <c r="HK224" s="5"/>
      <c r="HL224" s="5"/>
      <c r="HM224" s="5"/>
      <c r="HN224" s="5"/>
      <c r="HO224" s="5"/>
      <c r="HP224" s="5"/>
      <c r="HQ224" s="5"/>
      <c r="HR224" s="5"/>
      <c r="HS224" s="5"/>
      <c r="HT224" s="5"/>
      <c r="HU224" s="5"/>
      <c r="HV224" s="5"/>
      <c r="HW224" s="5"/>
      <c r="HX224" s="5"/>
      <c r="HY224" s="5"/>
      <c r="HZ224" s="5"/>
      <c r="IA224" s="5"/>
      <c r="IB224" s="5"/>
      <c r="IC224" s="5"/>
      <c r="ID224" s="5"/>
      <c r="IE224" s="5"/>
      <c r="IF224" s="5"/>
      <c r="IG224" s="5"/>
      <c r="IH224" s="5"/>
      <c r="II224" s="5"/>
      <c r="IJ224" s="5"/>
      <c r="IK224" s="5"/>
      <c r="IL224" s="5"/>
      <c r="IM224" s="5"/>
      <c r="IN224" s="5"/>
      <c r="IO224" s="5"/>
      <c r="IP224" s="5"/>
      <c r="IQ224" s="5"/>
      <c r="IR224" s="5"/>
      <c r="IS224" s="5"/>
      <c r="IT224" s="5"/>
      <c r="IU224" s="5"/>
      <c r="IV224" s="5"/>
      <c r="IW224" s="5"/>
      <c r="IX224" s="5"/>
      <c r="IY224" s="5"/>
      <c r="IZ224" s="5"/>
      <c r="JA224" s="5"/>
      <c r="JB224" s="5"/>
      <c r="JC224" s="5"/>
      <c r="JD224" s="5"/>
      <c r="JE224" s="5"/>
    </row>
    <row r="225" spans="16:265" s="1" customFormat="1" x14ac:dyDescent="0.25">
      <c r="P225" s="2"/>
      <c r="AI225" s="3"/>
      <c r="EL225" s="4"/>
      <c r="EM225" s="4"/>
      <c r="EQ225" s="5"/>
      <c r="ER225" s="5"/>
      <c r="ES225" s="5"/>
      <c r="ET225" s="5"/>
      <c r="EU225" s="5"/>
      <c r="EV225" s="5"/>
      <c r="EW225" s="5"/>
      <c r="EX225" s="5"/>
      <c r="EY225" s="5"/>
      <c r="EZ225" s="5"/>
      <c r="FA225" s="5"/>
      <c r="FB225" s="5"/>
      <c r="FC225" s="5"/>
      <c r="FD225" s="5"/>
      <c r="FE225" s="5"/>
      <c r="FF225" s="5"/>
      <c r="FG225" s="5"/>
      <c r="FH225" s="5"/>
      <c r="FI225" s="5"/>
      <c r="FJ225" s="5"/>
      <c r="FK225" s="5"/>
      <c r="FL225" s="5"/>
      <c r="FM225" s="5"/>
      <c r="FN225" s="5"/>
      <c r="FO225" s="5"/>
      <c r="FP225" s="5"/>
      <c r="FQ225" s="5"/>
      <c r="FR225" s="5"/>
      <c r="FS225" s="5"/>
      <c r="FT225" s="5"/>
      <c r="FU225" s="5"/>
      <c r="FV225" s="5"/>
      <c r="FW225" s="5"/>
      <c r="FX225" s="5"/>
      <c r="FY225" s="5"/>
      <c r="FZ225" s="5"/>
      <c r="GA225" s="5"/>
      <c r="GB225" s="5"/>
      <c r="GC225" s="5"/>
      <c r="GD225" s="5"/>
      <c r="GE225" s="5"/>
      <c r="GF225" s="5"/>
      <c r="GG225" s="5"/>
      <c r="GH225" s="5"/>
      <c r="GI225" s="5"/>
      <c r="GJ225" s="5"/>
      <c r="GK225" s="5"/>
      <c r="GL225" s="5"/>
      <c r="GM225" s="5"/>
      <c r="GN225" s="5"/>
      <c r="GO225" s="5"/>
      <c r="GP225" s="5"/>
      <c r="GQ225" s="5"/>
      <c r="GR225" s="5"/>
      <c r="GS225" s="5"/>
      <c r="GT225" s="5"/>
      <c r="GU225" s="5"/>
      <c r="GV225" s="5"/>
      <c r="GW225" s="5"/>
      <c r="GX225" s="5"/>
      <c r="GY225" s="5"/>
      <c r="GZ225" s="5"/>
      <c r="HA225" s="5"/>
      <c r="HB225" s="5"/>
      <c r="HC225" s="5"/>
      <c r="HD225" s="5"/>
      <c r="HE225" s="5"/>
      <c r="HF225" s="5"/>
      <c r="HG225" s="5"/>
      <c r="HH225" s="5"/>
      <c r="HI225" s="5"/>
      <c r="HJ225" s="5"/>
      <c r="HK225" s="5"/>
      <c r="HL225" s="5"/>
      <c r="HM225" s="5"/>
      <c r="HN225" s="5"/>
      <c r="HO225" s="5"/>
      <c r="HP225" s="5"/>
      <c r="HQ225" s="5"/>
      <c r="HR225" s="5"/>
      <c r="HS225" s="5"/>
      <c r="HT225" s="5"/>
      <c r="HU225" s="5"/>
      <c r="HV225" s="5"/>
      <c r="HW225" s="5"/>
      <c r="HX225" s="5"/>
      <c r="HY225" s="5"/>
      <c r="HZ225" s="5"/>
      <c r="IA225" s="5"/>
      <c r="IB225" s="5"/>
      <c r="IC225" s="5"/>
      <c r="ID225" s="5"/>
      <c r="IE225" s="5"/>
      <c r="IF225" s="5"/>
      <c r="IG225" s="5"/>
      <c r="IH225" s="5"/>
      <c r="II225" s="5"/>
      <c r="IJ225" s="5"/>
      <c r="IK225" s="5"/>
      <c r="IL225" s="5"/>
      <c r="IM225" s="5"/>
      <c r="IN225" s="5"/>
      <c r="IO225" s="5"/>
      <c r="IP225" s="5"/>
      <c r="IQ225" s="5"/>
      <c r="IR225" s="5"/>
      <c r="IS225" s="5"/>
      <c r="IT225" s="5"/>
      <c r="IU225" s="5"/>
      <c r="IV225" s="5"/>
      <c r="IW225" s="5"/>
      <c r="IX225" s="5"/>
      <c r="IY225" s="5"/>
      <c r="IZ225" s="5"/>
      <c r="JA225" s="5"/>
      <c r="JB225" s="5"/>
      <c r="JC225" s="5"/>
      <c r="JD225" s="5"/>
      <c r="JE225" s="5"/>
    </row>
    <row r="226" spans="16:265" s="1" customFormat="1" x14ac:dyDescent="0.25">
      <c r="P226" s="2"/>
      <c r="AI226" s="3"/>
      <c r="EL226" s="4"/>
      <c r="EM226" s="4"/>
      <c r="EQ226" s="5"/>
      <c r="ER226" s="5"/>
      <c r="ES226" s="5"/>
      <c r="ET226" s="5"/>
      <c r="EU226" s="5"/>
      <c r="EV226" s="5"/>
      <c r="EW226" s="5"/>
      <c r="EX226" s="5"/>
      <c r="EY226" s="5"/>
      <c r="EZ226" s="5"/>
      <c r="FA226" s="5"/>
      <c r="FB226" s="5"/>
      <c r="FC226" s="5"/>
      <c r="FD226" s="5"/>
      <c r="FE226" s="5"/>
      <c r="FF226" s="5"/>
      <c r="FG226" s="5"/>
      <c r="FH226" s="5"/>
      <c r="FI226" s="5"/>
      <c r="FJ226" s="5"/>
      <c r="FK226" s="5"/>
      <c r="FL226" s="5"/>
      <c r="FM226" s="5"/>
      <c r="FN226" s="5"/>
      <c r="FO226" s="5"/>
      <c r="FP226" s="5"/>
      <c r="FQ226" s="5"/>
      <c r="FR226" s="5"/>
      <c r="FS226" s="5"/>
      <c r="FT226" s="5"/>
      <c r="FU226" s="5"/>
      <c r="FV226" s="5"/>
      <c r="FW226" s="5"/>
      <c r="FX226" s="5"/>
      <c r="FY226" s="5"/>
      <c r="FZ226" s="5"/>
      <c r="GA226" s="5"/>
      <c r="GB226" s="5"/>
      <c r="GC226" s="5"/>
      <c r="GD226" s="5"/>
      <c r="GE226" s="5"/>
      <c r="GF226" s="5"/>
      <c r="GG226" s="5"/>
      <c r="GH226" s="5"/>
      <c r="GI226" s="5"/>
      <c r="GJ226" s="5"/>
      <c r="GK226" s="5"/>
      <c r="GL226" s="5"/>
      <c r="GM226" s="5"/>
      <c r="GN226" s="5"/>
      <c r="GO226" s="5"/>
      <c r="GP226" s="5"/>
      <c r="GQ226" s="5"/>
      <c r="GR226" s="5"/>
      <c r="GS226" s="5"/>
      <c r="GT226" s="5"/>
      <c r="GU226" s="5"/>
      <c r="GV226" s="5"/>
      <c r="GW226" s="5"/>
      <c r="GX226" s="5"/>
      <c r="GY226" s="5"/>
      <c r="GZ226" s="5"/>
      <c r="HA226" s="5"/>
      <c r="HB226" s="5"/>
      <c r="HC226" s="5"/>
      <c r="HD226" s="5"/>
      <c r="HE226" s="5"/>
      <c r="HF226" s="5"/>
      <c r="HG226" s="5"/>
      <c r="HH226" s="5"/>
      <c r="HI226" s="5"/>
      <c r="HJ226" s="5"/>
      <c r="HK226" s="5"/>
      <c r="HL226" s="5"/>
      <c r="HM226" s="5"/>
      <c r="HN226" s="5"/>
      <c r="HO226" s="5"/>
      <c r="HP226" s="5"/>
      <c r="HQ226" s="5"/>
      <c r="HR226" s="5"/>
      <c r="HS226" s="5"/>
      <c r="HT226" s="5"/>
      <c r="HU226" s="5"/>
      <c r="HV226" s="5"/>
      <c r="HW226" s="5"/>
      <c r="HX226" s="5"/>
      <c r="HY226" s="5"/>
      <c r="HZ226" s="5"/>
      <c r="IA226" s="5"/>
      <c r="IB226" s="5"/>
      <c r="IC226" s="5"/>
      <c r="ID226" s="5"/>
      <c r="IE226" s="5"/>
      <c r="IF226" s="5"/>
      <c r="IG226" s="5"/>
      <c r="IH226" s="5"/>
      <c r="II226" s="5"/>
      <c r="IJ226" s="5"/>
      <c r="IK226" s="5"/>
      <c r="IL226" s="5"/>
      <c r="IM226" s="5"/>
      <c r="IN226" s="5"/>
      <c r="IO226" s="5"/>
      <c r="IP226" s="5"/>
      <c r="IQ226" s="5"/>
      <c r="IR226" s="5"/>
      <c r="IS226" s="5"/>
      <c r="IT226" s="5"/>
      <c r="IU226" s="5"/>
      <c r="IV226" s="5"/>
      <c r="IW226" s="5"/>
      <c r="IX226" s="5"/>
      <c r="IY226" s="5"/>
      <c r="IZ226" s="5"/>
      <c r="JA226" s="5"/>
      <c r="JB226" s="5"/>
      <c r="JC226" s="5"/>
      <c r="JD226" s="5"/>
      <c r="JE226" s="5"/>
    </row>
    <row r="227" spans="16:265" s="1" customFormat="1" x14ac:dyDescent="0.25">
      <c r="P227" s="2"/>
      <c r="AI227" s="3"/>
      <c r="EL227" s="4"/>
      <c r="EM227" s="4"/>
      <c r="EQ227" s="5"/>
      <c r="ER227" s="5"/>
      <c r="ES227" s="5"/>
      <c r="ET227" s="5"/>
      <c r="EU227" s="5"/>
      <c r="EV227" s="5"/>
      <c r="EW227" s="5"/>
      <c r="EX227" s="5"/>
      <c r="EY227" s="5"/>
      <c r="EZ227" s="5"/>
      <c r="FA227" s="5"/>
      <c r="FB227" s="5"/>
      <c r="FC227" s="5"/>
      <c r="FD227" s="5"/>
      <c r="FE227" s="5"/>
      <c r="FF227" s="5"/>
      <c r="FG227" s="5"/>
      <c r="FH227" s="5"/>
      <c r="FI227" s="5"/>
      <c r="FJ227" s="5"/>
      <c r="FK227" s="5"/>
      <c r="FL227" s="5"/>
      <c r="FM227" s="5"/>
      <c r="FN227" s="5"/>
      <c r="FO227" s="5"/>
      <c r="FP227" s="5"/>
      <c r="FQ227" s="5"/>
      <c r="FR227" s="5"/>
      <c r="FS227" s="5"/>
      <c r="FT227" s="5"/>
      <c r="FU227" s="5"/>
      <c r="FV227" s="5"/>
      <c r="FW227" s="5"/>
      <c r="FX227" s="5"/>
      <c r="FY227" s="5"/>
      <c r="FZ227" s="5"/>
      <c r="GA227" s="5"/>
      <c r="GB227" s="5"/>
      <c r="GC227" s="5"/>
      <c r="GD227" s="5"/>
      <c r="GE227" s="5"/>
      <c r="GF227" s="5"/>
      <c r="GG227" s="5"/>
      <c r="GH227" s="5"/>
      <c r="GI227" s="5"/>
      <c r="GJ227" s="5"/>
      <c r="GK227" s="5"/>
      <c r="GL227" s="5"/>
      <c r="GM227" s="5"/>
      <c r="GN227" s="5"/>
      <c r="GO227" s="5"/>
      <c r="GP227" s="5"/>
      <c r="GQ227" s="5"/>
      <c r="GR227" s="5"/>
      <c r="GS227" s="5"/>
      <c r="GT227" s="5"/>
      <c r="GU227" s="5"/>
      <c r="GV227" s="5"/>
      <c r="GW227" s="5"/>
      <c r="GX227" s="5"/>
      <c r="GY227" s="5"/>
      <c r="GZ227" s="5"/>
      <c r="HA227" s="5"/>
      <c r="HB227" s="5"/>
      <c r="HC227" s="5"/>
      <c r="HD227" s="5"/>
      <c r="HE227" s="5"/>
      <c r="HF227" s="5"/>
      <c r="HG227" s="5"/>
      <c r="HH227" s="5"/>
      <c r="HI227" s="5"/>
      <c r="HJ227" s="5"/>
      <c r="HK227" s="5"/>
      <c r="HL227" s="5"/>
      <c r="HM227" s="5"/>
      <c r="HN227" s="5"/>
      <c r="HO227" s="5"/>
      <c r="HP227" s="5"/>
      <c r="HQ227" s="5"/>
      <c r="HR227" s="5"/>
      <c r="HS227" s="5"/>
      <c r="HT227" s="5"/>
      <c r="HU227" s="5"/>
      <c r="HV227" s="5"/>
      <c r="HW227" s="5"/>
      <c r="HX227" s="5"/>
      <c r="HY227" s="5"/>
      <c r="HZ227" s="5"/>
      <c r="IA227" s="5"/>
      <c r="IB227" s="5"/>
      <c r="IC227" s="5"/>
      <c r="ID227" s="5"/>
      <c r="IE227" s="5"/>
      <c r="IF227" s="5"/>
      <c r="IG227" s="5"/>
      <c r="IH227" s="5"/>
      <c r="II227" s="5"/>
      <c r="IJ227" s="5"/>
      <c r="IK227" s="5"/>
      <c r="IL227" s="5"/>
      <c r="IM227" s="5"/>
      <c r="IN227" s="5"/>
      <c r="IO227" s="5"/>
      <c r="IP227" s="5"/>
      <c r="IQ227" s="5"/>
      <c r="IR227" s="5"/>
      <c r="IS227" s="5"/>
      <c r="IT227" s="5"/>
      <c r="IU227" s="5"/>
      <c r="IV227" s="5"/>
      <c r="IW227" s="5"/>
      <c r="IX227" s="5"/>
      <c r="IY227" s="5"/>
      <c r="IZ227" s="5"/>
      <c r="JA227" s="5"/>
      <c r="JB227" s="5"/>
      <c r="JC227" s="5"/>
      <c r="JD227" s="5"/>
      <c r="JE227" s="5"/>
    </row>
    <row r="228" spans="16:265" s="1" customFormat="1" x14ac:dyDescent="0.25">
      <c r="P228" s="2"/>
      <c r="AI228" s="3"/>
      <c r="EL228" s="4"/>
      <c r="EM228" s="4"/>
      <c r="EQ228" s="5"/>
      <c r="ER228" s="5"/>
      <c r="ES228" s="5"/>
      <c r="ET228" s="5"/>
      <c r="EU228" s="5"/>
      <c r="EV228" s="5"/>
      <c r="EW228" s="5"/>
      <c r="EX228" s="5"/>
      <c r="EY228" s="5"/>
      <c r="EZ228" s="5"/>
      <c r="FA228" s="5"/>
      <c r="FB228" s="5"/>
      <c r="FC228" s="5"/>
      <c r="FD228" s="5"/>
      <c r="FE228" s="5"/>
      <c r="FF228" s="5"/>
      <c r="FG228" s="5"/>
      <c r="FH228" s="5"/>
      <c r="FI228" s="5"/>
      <c r="FJ228" s="5"/>
      <c r="FK228" s="5"/>
      <c r="FL228" s="5"/>
      <c r="FM228" s="5"/>
      <c r="FN228" s="5"/>
      <c r="FO228" s="5"/>
      <c r="FP228" s="5"/>
      <c r="FQ228" s="5"/>
      <c r="FR228" s="5"/>
      <c r="FS228" s="5"/>
      <c r="FT228" s="5"/>
      <c r="FU228" s="5"/>
      <c r="FV228" s="5"/>
      <c r="FW228" s="5"/>
      <c r="FX228" s="5"/>
      <c r="FY228" s="5"/>
      <c r="FZ228" s="5"/>
      <c r="GA228" s="5"/>
      <c r="GB228" s="5"/>
      <c r="GC228" s="5"/>
      <c r="GD228" s="5"/>
      <c r="GE228" s="5"/>
      <c r="GF228" s="5"/>
      <c r="GG228" s="5"/>
      <c r="GH228" s="5"/>
      <c r="GI228" s="5"/>
      <c r="GJ228" s="5"/>
      <c r="GK228" s="5"/>
      <c r="GL228" s="5"/>
      <c r="GM228" s="5"/>
      <c r="GN228" s="5"/>
      <c r="GO228" s="5"/>
      <c r="GP228" s="5"/>
      <c r="GQ228" s="5"/>
      <c r="GR228" s="5"/>
      <c r="GS228" s="5"/>
      <c r="GT228" s="5"/>
      <c r="GU228" s="5"/>
      <c r="GV228" s="5"/>
      <c r="GW228" s="5"/>
      <c r="GX228" s="5"/>
      <c r="GY228" s="5"/>
      <c r="GZ228" s="5"/>
      <c r="HA228" s="5"/>
      <c r="HB228" s="5"/>
      <c r="HC228" s="5"/>
      <c r="HD228" s="5"/>
      <c r="HE228" s="5"/>
      <c r="HF228" s="5"/>
      <c r="HG228" s="5"/>
      <c r="HH228" s="5"/>
      <c r="HI228" s="5"/>
      <c r="HJ228" s="5"/>
      <c r="HK228" s="5"/>
      <c r="HL228" s="5"/>
      <c r="HM228" s="5"/>
      <c r="HN228" s="5"/>
      <c r="HO228" s="5"/>
      <c r="HP228" s="5"/>
      <c r="HQ228" s="5"/>
      <c r="HR228" s="5"/>
      <c r="HS228" s="5"/>
      <c r="HT228" s="5"/>
      <c r="HU228" s="5"/>
      <c r="HV228" s="5"/>
      <c r="HW228" s="5"/>
      <c r="HX228" s="5"/>
      <c r="HY228" s="5"/>
      <c r="HZ228" s="5"/>
      <c r="IA228" s="5"/>
      <c r="IB228" s="5"/>
      <c r="IC228" s="5"/>
      <c r="ID228" s="5"/>
      <c r="IE228" s="5"/>
      <c r="IF228" s="5"/>
      <c r="IG228" s="5"/>
      <c r="IH228" s="5"/>
      <c r="II228" s="5"/>
      <c r="IJ228" s="5"/>
      <c r="IK228" s="5"/>
      <c r="IL228" s="5"/>
      <c r="IM228" s="5"/>
      <c r="IN228" s="5"/>
      <c r="IO228" s="5"/>
      <c r="IP228" s="5"/>
      <c r="IQ228" s="5"/>
      <c r="IR228" s="5"/>
      <c r="IS228" s="5"/>
      <c r="IT228" s="5"/>
      <c r="IU228" s="5"/>
      <c r="IV228" s="5"/>
      <c r="IW228" s="5"/>
      <c r="IX228" s="5"/>
      <c r="IY228" s="5"/>
      <c r="IZ228" s="5"/>
      <c r="JA228" s="5"/>
      <c r="JB228" s="5"/>
      <c r="JC228" s="5"/>
      <c r="JD228" s="5"/>
      <c r="JE228" s="5"/>
    </row>
    <row r="229" spans="16:265" s="1" customFormat="1" x14ac:dyDescent="0.25">
      <c r="P229" s="2"/>
      <c r="AI229" s="3"/>
      <c r="EL229" s="4"/>
      <c r="EM229" s="4"/>
      <c r="EQ229" s="5"/>
      <c r="ER229" s="5"/>
      <c r="ES229" s="5"/>
      <c r="ET229" s="5"/>
      <c r="EU229" s="5"/>
      <c r="EV229" s="5"/>
      <c r="EW229" s="5"/>
      <c r="EX229" s="5"/>
      <c r="EY229" s="5"/>
      <c r="EZ229" s="5"/>
      <c r="FA229" s="5"/>
      <c r="FB229" s="5"/>
      <c r="FC229" s="5"/>
      <c r="FD229" s="5"/>
      <c r="FE229" s="5"/>
      <c r="FF229" s="5"/>
      <c r="FG229" s="5"/>
      <c r="FH229" s="5"/>
      <c r="FI229" s="5"/>
      <c r="FJ229" s="5"/>
      <c r="FK229" s="5"/>
      <c r="FL229" s="5"/>
      <c r="FM229" s="5"/>
      <c r="FN229" s="5"/>
      <c r="FO229" s="5"/>
      <c r="FP229" s="5"/>
      <c r="FQ229" s="5"/>
      <c r="FR229" s="5"/>
      <c r="FS229" s="5"/>
      <c r="FT229" s="5"/>
      <c r="FU229" s="5"/>
      <c r="FV229" s="5"/>
      <c r="FW229" s="5"/>
      <c r="FX229" s="5"/>
      <c r="FY229" s="5"/>
      <c r="FZ229" s="5"/>
      <c r="GA229" s="5"/>
      <c r="GB229" s="5"/>
      <c r="GC229" s="5"/>
      <c r="GD229" s="5"/>
      <c r="GE229" s="5"/>
      <c r="GF229" s="5"/>
      <c r="GG229" s="5"/>
      <c r="GH229" s="5"/>
      <c r="GI229" s="5"/>
      <c r="GJ229" s="5"/>
      <c r="GK229" s="5"/>
      <c r="GL229" s="5"/>
      <c r="GM229" s="5"/>
      <c r="GN229" s="5"/>
      <c r="GO229" s="5"/>
      <c r="GP229" s="5"/>
      <c r="GQ229" s="5"/>
      <c r="GR229" s="5"/>
      <c r="GS229" s="5"/>
      <c r="GT229" s="5"/>
      <c r="GU229" s="5"/>
      <c r="GV229" s="5"/>
      <c r="GW229" s="5"/>
      <c r="GX229" s="5"/>
      <c r="GY229" s="5"/>
      <c r="GZ229" s="5"/>
      <c r="HA229" s="5"/>
      <c r="HB229" s="5"/>
      <c r="HC229" s="5"/>
      <c r="HD229" s="5"/>
      <c r="HE229" s="5"/>
      <c r="HF229" s="5"/>
      <c r="HG229" s="5"/>
      <c r="HH229" s="5"/>
      <c r="HI229" s="5"/>
      <c r="HJ229" s="5"/>
      <c r="HK229" s="5"/>
      <c r="HL229" s="5"/>
      <c r="HM229" s="5"/>
      <c r="HN229" s="5"/>
      <c r="HO229" s="5"/>
      <c r="HP229" s="5"/>
      <c r="HQ229" s="5"/>
      <c r="HR229" s="5"/>
      <c r="HS229" s="5"/>
      <c r="HT229" s="5"/>
      <c r="HU229" s="5"/>
      <c r="HV229" s="5"/>
      <c r="HW229" s="5"/>
      <c r="HX229" s="5"/>
      <c r="HY229" s="5"/>
      <c r="HZ229" s="5"/>
      <c r="IA229" s="5"/>
      <c r="IB229" s="5"/>
      <c r="IC229" s="5"/>
      <c r="ID229" s="5"/>
      <c r="IE229" s="5"/>
      <c r="IF229" s="5"/>
      <c r="IG229" s="5"/>
      <c r="IH229" s="5"/>
      <c r="II229" s="5"/>
      <c r="IJ229" s="5"/>
      <c r="IK229" s="5"/>
      <c r="IL229" s="5"/>
      <c r="IM229" s="5"/>
      <c r="IN229" s="5"/>
      <c r="IO229" s="5"/>
      <c r="IP229" s="5"/>
      <c r="IQ229" s="5"/>
      <c r="IR229" s="5"/>
      <c r="IS229" s="5"/>
      <c r="IT229" s="5"/>
      <c r="IU229" s="5"/>
      <c r="IV229" s="5"/>
      <c r="IW229" s="5"/>
      <c r="IX229" s="5"/>
      <c r="IY229" s="5"/>
      <c r="IZ229" s="5"/>
      <c r="JA229" s="5"/>
      <c r="JB229" s="5"/>
      <c r="JC229" s="5"/>
      <c r="JD229" s="5"/>
      <c r="JE229" s="5"/>
    </row>
    <row r="230" spans="16:265" s="1" customFormat="1" x14ac:dyDescent="0.25">
      <c r="P230" s="2"/>
      <c r="AI230" s="3"/>
      <c r="EL230" s="4"/>
      <c r="EM230" s="4"/>
      <c r="EQ230" s="5"/>
      <c r="ER230" s="5"/>
      <c r="ES230" s="5"/>
      <c r="ET230" s="5"/>
      <c r="EU230" s="5"/>
      <c r="EV230" s="5"/>
      <c r="EW230" s="5"/>
      <c r="EX230" s="5"/>
      <c r="EY230" s="5"/>
      <c r="EZ230" s="5"/>
      <c r="FA230" s="5"/>
      <c r="FB230" s="5"/>
      <c r="FC230" s="5"/>
      <c r="FD230" s="5"/>
      <c r="FE230" s="5"/>
      <c r="FF230" s="5"/>
      <c r="FG230" s="5"/>
      <c r="FH230" s="5"/>
      <c r="FI230" s="5"/>
      <c r="FJ230" s="5"/>
      <c r="FK230" s="5"/>
      <c r="FL230" s="5"/>
      <c r="FM230" s="5"/>
      <c r="FN230" s="5"/>
      <c r="FO230" s="5"/>
      <c r="FP230" s="5"/>
      <c r="FQ230" s="5"/>
      <c r="FR230" s="5"/>
      <c r="FS230" s="5"/>
      <c r="FT230" s="5"/>
      <c r="FU230" s="5"/>
      <c r="FV230" s="5"/>
      <c r="FW230" s="5"/>
      <c r="FX230" s="5"/>
      <c r="FY230" s="5"/>
      <c r="FZ230" s="5"/>
      <c r="GA230" s="5"/>
      <c r="GB230" s="5"/>
      <c r="GC230" s="5"/>
      <c r="GD230" s="5"/>
      <c r="GE230" s="5"/>
      <c r="GF230" s="5"/>
      <c r="GG230" s="5"/>
      <c r="GH230" s="5"/>
      <c r="GI230" s="5"/>
      <c r="GJ230" s="5"/>
      <c r="GK230" s="5"/>
      <c r="GL230" s="5"/>
      <c r="GM230" s="5"/>
      <c r="GN230" s="5"/>
      <c r="GO230" s="5"/>
      <c r="GP230" s="5"/>
      <c r="GQ230" s="5"/>
      <c r="GR230" s="5"/>
      <c r="GS230" s="5"/>
      <c r="GT230" s="5"/>
      <c r="GU230" s="5"/>
      <c r="GV230" s="5"/>
      <c r="GW230" s="5"/>
      <c r="GX230" s="5"/>
      <c r="GY230" s="5"/>
      <c r="GZ230" s="5"/>
      <c r="HA230" s="5"/>
      <c r="HB230" s="5"/>
      <c r="HC230" s="5"/>
      <c r="HD230" s="5"/>
      <c r="HE230" s="5"/>
      <c r="HF230" s="5"/>
      <c r="HG230" s="5"/>
      <c r="HH230" s="5"/>
      <c r="HI230" s="5"/>
      <c r="HJ230" s="5"/>
      <c r="HK230" s="5"/>
      <c r="HL230" s="5"/>
      <c r="HM230" s="5"/>
      <c r="HN230" s="5"/>
      <c r="HO230" s="5"/>
      <c r="HP230" s="5"/>
      <c r="HQ230" s="5"/>
      <c r="HR230" s="5"/>
      <c r="HS230" s="5"/>
      <c r="HT230" s="5"/>
      <c r="HU230" s="5"/>
      <c r="HV230" s="5"/>
      <c r="HW230" s="5"/>
      <c r="HX230" s="5"/>
      <c r="HY230" s="5"/>
      <c r="HZ230" s="5"/>
      <c r="IA230" s="5"/>
      <c r="IB230" s="5"/>
      <c r="IC230" s="5"/>
      <c r="ID230" s="5"/>
      <c r="IE230" s="5"/>
      <c r="IF230" s="5"/>
      <c r="IG230" s="5"/>
      <c r="IH230" s="5"/>
      <c r="II230" s="5"/>
      <c r="IJ230" s="5"/>
      <c r="IK230" s="5"/>
      <c r="IL230" s="5"/>
      <c r="IM230" s="5"/>
      <c r="IN230" s="5"/>
      <c r="IO230" s="5"/>
      <c r="IP230" s="5"/>
      <c r="IQ230" s="5"/>
      <c r="IR230" s="5"/>
      <c r="IS230" s="5"/>
      <c r="IT230" s="5"/>
      <c r="IU230" s="5"/>
      <c r="IV230" s="5"/>
      <c r="IW230" s="5"/>
      <c r="IX230" s="5"/>
      <c r="IY230" s="5"/>
      <c r="IZ230" s="5"/>
      <c r="JA230" s="5"/>
      <c r="JB230" s="5"/>
      <c r="JC230" s="5"/>
      <c r="JD230" s="5"/>
      <c r="JE230" s="5"/>
    </row>
    <row r="231" spans="16:265" s="1" customFormat="1" x14ac:dyDescent="0.25">
      <c r="P231" s="2"/>
      <c r="AI231" s="3"/>
      <c r="EL231" s="4"/>
      <c r="EM231" s="4"/>
      <c r="EQ231" s="5"/>
      <c r="ER231" s="5"/>
      <c r="ES231" s="5"/>
      <c r="ET231" s="5"/>
      <c r="EU231" s="5"/>
      <c r="EV231" s="5"/>
      <c r="EW231" s="5"/>
      <c r="EX231" s="5"/>
      <c r="EY231" s="5"/>
      <c r="EZ231" s="5"/>
      <c r="FA231" s="5"/>
      <c r="FB231" s="5"/>
      <c r="FC231" s="5"/>
      <c r="FD231" s="5"/>
      <c r="FE231" s="5"/>
      <c r="FF231" s="5"/>
      <c r="FG231" s="5"/>
      <c r="FH231" s="5"/>
      <c r="FI231" s="5"/>
      <c r="FJ231" s="5"/>
      <c r="FK231" s="5"/>
      <c r="FL231" s="5"/>
      <c r="FM231" s="5"/>
      <c r="FN231" s="5"/>
      <c r="FO231" s="5"/>
      <c r="FP231" s="5"/>
      <c r="FQ231" s="5"/>
      <c r="FR231" s="5"/>
      <c r="FS231" s="5"/>
      <c r="FT231" s="5"/>
      <c r="FU231" s="5"/>
      <c r="FV231" s="5"/>
      <c r="FW231" s="5"/>
      <c r="FX231" s="5"/>
      <c r="FY231" s="5"/>
      <c r="FZ231" s="5"/>
      <c r="GA231" s="5"/>
      <c r="GB231" s="5"/>
      <c r="GC231" s="5"/>
      <c r="GD231" s="5"/>
      <c r="GE231" s="5"/>
      <c r="GF231" s="5"/>
      <c r="GG231" s="5"/>
      <c r="GH231" s="5"/>
      <c r="GI231" s="5"/>
      <c r="GJ231" s="5"/>
      <c r="GK231" s="5"/>
      <c r="GL231" s="5"/>
      <c r="GM231" s="5"/>
      <c r="GN231" s="5"/>
      <c r="GO231" s="5"/>
      <c r="GP231" s="5"/>
      <c r="GQ231" s="5"/>
      <c r="GR231" s="5"/>
      <c r="GS231" s="5"/>
      <c r="GT231" s="5"/>
      <c r="GU231" s="5"/>
      <c r="GV231" s="5"/>
      <c r="GW231" s="5"/>
      <c r="GX231" s="5"/>
      <c r="GY231" s="5"/>
      <c r="GZ231" s="5"/>
      <c r="HA231" s="5"/>
      <c r="HB231" s="5"/>
      <c r="HC231" s="5"/>
      <c r="HD231" s="5"/>
      <c r="HE231" s="5"/>
      <c r="HF231" s="5"/>
      <c r="HG231" s="5"/>
      <c r="HH231" s="5"/>
      <c r="HI231" s="5"/>
      <c r="HJ231" s="5"/>
      <c r="HK231" s="5"/>
      <c r="HL231" s="5"/>
      <c r="HM231" s="5"/>
      <c r="HN231" s="5"/>
      <c r="HO231" s="5"/>
      <c r="HP231" s="5"/>
      <c r="HQ231" s="5"/>
      <c r="HR231" s="5"/>
      <c r="HS231" s="5"/>
      <c r="HT231" s="5"/>
      <c r="HU231" s="5"/>
      <c r="HV231" s="5"/>
      <c r="HW231" s="5"/>
      <c r="HX231" s="5"/>
      <c r="HY231" s="5"/>
      <c r="HZ231" s="5"/>
      <c r="IA231" s="5"/>
      <c r="IB231" s="5"/>
      <c r="IC231" s="5"/>
      <c r="ID231" s="5"/>
      <c r="IE231" s="5"/>
      <c r="IF231" s="5"/>
      <c r="IG231" s="5"/>
      <c r="IH231" s="5"/>
      <c r="II231" s="5"/>
      <c r="IJ231" s="5"/>
      <c r="IK231" s="5"/>
      <c r="IL231" s="5"/>
      <c r="IM231" s="5"/>
      <c r="IN231" s="5"/>
      <c r="IO231" s="5"/>
      <c r="IP231" s="5"/>
      <c r="IQ231" s="5"/>
      <c r="IR231" s="5"/>
      <c r="IS231" s="5"/>
      <c r="IT231" s="5"/>
      <c r="IU231" s="5"/>
      <c r="IV231" s="5"/>
      <c r="IW231" s="5"/>
      <c r="IX231" s="5"/>
      <c r="IY231" s="5"/>
      <c r="IZ231" s="5"/>
      <c r="JA231" s="5"/>
      <c r="JB231" s="5"/>
      <c r="JC231" s="5"/>
      <c r="JD231" s="5"/>
      <c r="JE231" s="5"/>
    </row>
    <row r="232" spans="16:265" s="1" customFormat="1" x14ac:dyDescent="0.25">
      <c r="P232" s="2"/>
      <c r="AI232" s="3"/>
      <c r="EL232" s="4"/>
      <c r="EM232" s="4"/>
      <c r="EQ232" s="5"/>
      <c r="ER232" s="5"/>
      <c r="ES232" s="5"/>
      <c r="ET232" s="5"/>
      <c r="EU232" s="5"/>
      <c r="EV232" s="5"/>
      <c r="EW232" s="5"/>
      <c r="EX232" s="5"/>
      <c r="EY232" s="5"/>
      <c r="EZ232" s="5"/>
      <c r="FA232" s="5"/>
      <c r="FB232" s="5"/>
      <c r="FC232" s="5"/>
      <c r="FD232" s="5"/>
      <c r="FE232" s="5"/>
      <c r="FF232" s="5"/>
      <c r="FG232" s="5"/>
      <c r="FH232" s="5"/>
      <c r="FI232" s="5"/>
      <c r="FJ232" s="5"/>
      <c r="FK232" s="5"/>
      <c r="FL232" s="5"/>
      <c r="FM232" s="5"/>
      <c r="FN232" s="5"/>
      <c r="FO232" s="5"/>
      <c r="FP232" s="5"/>
      <c r="FQ232" s="5"/>
      <c r="FR232" s="5"/>
      <c r="FS232" s="5"/>
      <c r="FT232" s="5"/>
      <c r="FU232" s="5"/>
      <c r="FV232" s="5"/>
      <c r="FW232" s="5"/>
      <c r="FX232" s="5"/>
      <c r="FY232" s="5"/>
      <c r="FZ232" s="5"/>
      <c r="GA232" s="5"/>
      <c r="GB232" s="5"/>
      <c r="GC232" s="5"/>
      <c r="GD232" s="5"/>
      <c r="GE232" s="5"/>
      <c r="GF232" s="5"/>
      <c r="GG232" s="5"/>
      <c r="GH232" s="5"/>
      <c r="GI232" s="5"/>
      <c r="GJ232" s="5"/>
      <c r="GK232" s="5"/>
      <c r="GL232" s="5"/>
      <c r="GM232" s="5"/>
      <c r="GN232" s="5"/>
      <c r="GO232" s="5"/>
      <c r="GP232" s="5"/>
      <c r="GQ232" s="5"/>
      <c r="GR232" s="5"/>
      <c r="GS232" s="5"/>
      <c r="GT232" s="5"/>
      <c r="GU232" s="5"/>
      <c r="GV232" s="5"/>
      <c r="GW232" s="5"/>
      <c r="GX232" s="5"/>
      <c r="GY232" s="5"/>
      <c r="GZ232" s="5"/>
      <c r="HA232" s="5"/>
      <c r="HB232" s="5"/>
      <c r="HC232" s="5"/>
      <c r="HD232" s="5"/>
      <c r="HE232" s="5"/>
      <c r="HF232" s="5"/>
      <c r="HG232" s="5"/>
      <c r="HH232" s="5"/>
      <c r="HI232" s="5"/>
      <c r="HJ232" s="5"/>
      <c r="HK232" s="5"/>
      <c r="HL232" s="5"/>
      <c r="HM232" s="5"/>
      <c r="HN232" s="5"/>
      <c r="HO232" s="5"/>
      <c r="HP232" s="5"/>
      <c r="HQ232" s="5"/>
      <c r="HR232" s="5"/>
      <c r="HS232" s="5"/>
      <c r="HT232" s="5"/>
      <c r="HU232" s="5"/>
      <c r="HV232" s="5"/>
      <c r="HW232" s="5"/>
      <c r="HX232" s="5"/>
      <c r="HY232" s="5"/>
      <c r="HZ232" s="5"/>
      <c r="IA232" s="5"/>
      <c r="IB232" s="5"/>
      <c r="IC232" s="5"/>
      <c r="ID232" s="5"/>
      <c r="IE232" s="5"/>
      <c r="IF232" s="5"/>
      <c r="IG232" s="5"/>
      <c r="IH232" s="5"/>
      <c r="II232" s="5"/>
      <c r="IJ232" s="5"/>
      <c r="IK232" s="5"/>
      <c r="IL232" s="5"/>
      <c r="IM232" s="5"/>
      <c r="IN232" s="5"/>
      <c r="IO232" s="5"/>
      <c r="IP232" s="5"/>
      <c r="IQ232" s="5"/>
      <c r="IR232" s="5"/>
      <c r="IS232" s="5"/>
      <c r="IT232" s="5"/>
      <c r="IU232" s="5"/>
      <c r="IV232" s="5"/>
      <c r="IW232" s="5"/>
      <c r="IX232" s="5"/>
      <c r="IY232" s="5"/>
      <c r="IZ232" s="5"/>
      <c r="JA232" s="5"/>
      <c r="JB232" s="5"/>
      <c r="JC232" s="5"/>
      <c r="JD232" s="5"/>
      <c r="JE232" s="5"/>
    </row>
    <row r="233" spans="16:265" s="1" customFormat="1" x14ac:dyDescent="0.25">
      <c r="P233" s="2"/>
      <c r="AI233" s="3"/>
      <c r="EL233" s="4"/>
      <c r="EM233" s="4"/>
      <c r="EQ233" s="5"/>
      <c r="ER233" s="5"/>
      <c r="ES233" s="5"/>
      <c r="ET233" s="5"/>
      <c r="EU233" s="5"/>
      <c r="EV233" s="5"/>
      <c r="EW233" s="5"/>
      <c r="EX233" s="5"/>
      <c r="EY233" s="5"/>
      <c r="EZ233" s="5"/>
      <c r="FA233" s="5"/>
      <c r="FB233" s="5"/>
      <c r="FC233" s="5"/>
      <c r="FD233" s="5"/>
      <c r="FE233" s="5"/>
      <c r="FF233" s="5"/>
      <c r="FG233" s="5"/>
      <c r="FH233" s="5"/>
      <c r="FI233" s="5"/>
      <c r="FJ233" s="5"/>
      <c r="FK233" s="5"/>
      <c r="FL233" s="5"/>
      <c r="FM233" s="5"/>
      <c r="FN233" s="5"/>
      <c r="FO233" s="5"/>
      <c r="FP233" s="5"/>
      <c r="FQ233" s="5"/>
      <c r="FR233" s="5"/>
      <c r="FS233" s="5"/>
      <c r="FT233" s="5"/>
      <c r="FU233" s="5"/>
      <c r="FV233" s="5"/>
      <c r="FW233" s="5"/>
      <c r="FX233" s="5"/>
      <c r="FY233" s="5"/>
      <c r="FZ233" s="5"/>
      <c r="GA233" s="5"/>
      <c r="GB233" s="5"/>
      <c r="GC233" s="5"/>
      <c r="GD233" s="5"/>
      <c r="GE233" s="5"/>
      <c r="GF233" s="5"/>
      <c r="GG233" s="5"/>
      <c r="GH233" s="5"/>
      <c r="GI233" s="5"/>
      <c r="GJ233" s="5"/>
      <c r="GK233" s="5"/>
      <c r="GL233" s="5"/>
      <c r="GM233" s="5"/>
      <c r="GN233" s="5"/>
      <c r="GO233" s="5"/>
      <c r="GP233" s="5"/>
      <c r="GQ233" s="5"/>
      <c r="GR233" s="5"/>
      <c r="GS233" s="5"/>
      <c r="GT233" s="5"/>
      <c r="GU233" s="5"/>
      <c r="GV233" s="5"/>
      <c r="GW233" s="5"/>
      <c r="GX233" s="5"/>
      <c r="GY233" s="5"/>
      <c r="GZ233" s="5"/>
      <c r="HA233" s="5"/>
      <c r="HB233" s="5"/>
      <c r="HC233" s="5"/>
      <c r="HD233" s="5"/>
      <c r="HE233" s="5"/>
      <c r="HF233" s="5"/>
      <c r="HG233" s="5"/>
      <c r="HH233" s="5"/>
      <c r="HI233" s="5"/>
      <c r="HJ233" s="5"/>
      <c r="HK233" s="5"/>
      <c r="HL233" s="5"/>
      <c r="HM233" s="5"/>
      <c r="HN233" s="5"/>
      <c r="HO233" s="5"/>
      <c r="HP233" s="5"/>
      <c r="HQ233" s="5"/>
      <c r="HR233" s="5"/>
      <c r="HS233" s="5"/>
      <c r="HT233" s="5"/>
      <c r="HU233" s="5"/>
      <c r="HV233" s="5"/>
      <c r="HW233" s="5"/>
      <c r="HX233" s="5"/>
      <c r="HY233" s="5"/>
      <c r="HZ233" s="5"/>
      <c r="IA233" s="5"/>
      <c r="IB233" s="5"/>
      <c r="IC233" s="5"/>
      <c r="ID233" s="5"/>
      <c r="IE233" s="5"/>
      <c r="IF233" s="5"/>
      <c r="IG233" s="5"/>
      <c r="IH233" s="5"/>
      <c r="II233" s="5"/>
      <c r="IJ233" s="5"/>
      <c r="IK233" s="5"/>
      <c r="IL233" s="5"/>
      <c r="IM233" s="5"/>
      <c r="IN233" s="5"/>
      <c r="IO233" s="5"/>
      <c r="IP233" s="5"/>
      <c r="IQ233" s="5"/>
      <c r="IR233" s="5"/>
      <c r="IS233" s="5"/>
      <c r="IT233" s="5"/>
      <c r="IU233" s="5"/>
      <c r="IV233" s="5"/>
      <c r="IW233" s="5"/>
      <c r="IX233" s="5"/>
      <c r="IY233" s="5"/>
      <c r="IZ233" s="5"/>
      <c r="JA233" s="5"/>
      <c r="JB233" s="5"/>
      <c r="JC233" s="5"/>
      <c r="JD233" s="5"/>
      <c r="JE233" s="5"/>
    </row>
    <row r="234" spans="16:265" s="1" customFormat="1" x14ac:dyDescent="0.25">
      <c r="P234" s="2"/>
      <c r="AI234" s="3"/>
      <c r="EL234" s="4"/>
      <c r="EM234" s="4"/>
      <c r="EQ234" s="5"/>
      <c r="ER234" s="5"/>
      <c r="ES234" s="5"/>
      <c r="ET234" s="5"/>
      <c r="EU234" s="5"/>
      <c r="EV234" s="5"/>
      <c r="EW234" s="5"/>
      <c r="EX234" s="5"/>
      <c r="EY234" s="5"/>
      <c r="EZ234" s="5"/>
      <c r="FA234" s="5"/>
      <c r="FB234" s="5"/>
      <c r="FC234" s="5"/>
      <c r="FD234" s="5"/>
      <c r="FE234" s="5"/>
      <c r="FF234" s="5"/>
      <c r="FG234" s="5"/>
      <c r="FH234" s="5"/>
      <c r="FI234" s="5"/>
      <c r="FJ234" s="5"/>
      <c r="FK234" s="5"/>
      <c r="FL234" s="5"/>
      <c r="FM234" s="5"/>
      <c r="FN234" s="5"/>
      <c r="FO234" s="5"/>
      <c r="FP234" s="5"/>
      <c r="FQ234" s="5"/>
      <c r="FR234" s="5"/>
      <c r="FS234" s="5"/>
      <c r="FT234" s="5"/>
      <c r="FU234" s="5"/>
      <c r="FV234" s="5"/>
      <c r="FW234" s="5"/>
      <c r="FX234" s="5"/>
      <c r="FY234" s="5"/>
      <c r="FZ234" s="5"/>
      <c r="GA234" s="5"/>
      <c r="GB234" s="5"/>
      <c r="GC234" s="5"/>
      <c r="GD234" s="5"/>
      <c r="GE234" s="5"/>
      <c r="GF234" s="5"/>
      <c r="GG234" s="5"/>
      <c r="GH234" s="5"/>
      <c r="GI234" s="5"/>
      <c r="GJ234" s="5"/>
      <c r="GK234" s="5"/>
      <c r="GL234" s="5"/>
      <c r="GM234" s="5"/>
      <c r="GN234" s="5"/>
      <c r="GO234" s="5"/>
      <c r="GP234" s="5"/>
      <c r="GQ234" s="5"/>
      <c r="GR234" s="5"/>
      <c r="GS234" s="5"/>
      <c r="GT234" s="5"/>
      <c r="GU234" s="5"/>
      <c r="GV234" s="5"/>
      <c r="GW234" s="5"/>
      <c r="GX234" s="5"/>
      <c r="GY234" s="5"/>
      <c r="GZ234" s="5"/>
      <c r="HA234" s="5"/>
      <c r="HB234" s="5"/>
      <c r="HC234" s="5"/>
      <c r="HD234" s="5"/>
      <c r="HE234" s="5"/>
      <c r="HF234" s="5"/>
      <c r="HG234" s="5"/>
      <c r="HH234" s="5"/>
      <c r="HI234" s="5"/>
      <c r="HJ234" s="5"/>
      <c r="HK234" s="5"/>
      <c r="HL234" s="5"/>
      <c r="HM234" s="5"/>
      <c r="HN234" s="5"/>
      <c r="HO234" s="5"/>
      <c r="HP234" s="5"/>
      <c r="HQ234" s="5"/>
      <c r="HR234" s="5"/>
      <c r="HS234" s="5"/>
      <c r="HT234" s="5"/>
      <c r="HU234" s="5"/>
      <c r="HV234" s="5"/>
      <c r="HW234" s="5"/>
      <c r="HX234" s="5"/>
      <c r="HY234" s="5"/>
      <c r="HZ234" s="5"/>
      <c r="IA234" s="5"/>
      <c r="IB234" s="5"/>
      <c r="IC234" s="5"/>
      <c r="ID234" s="5"/>
      <c r="IE234" s="5"/>
      <c r="IF234" s="5"/>
      <c r="IG234" s="5"/>
      <c r="IH234" s="5"/>
      <c r="II234" s="5"/>
      <c r="IJ234" s="5"/>
      <c r="IK234" s="5"/>
      <c r="IL234" s="5"/>
      <c r="IM234" s="5"/>
      <c r="IN234" s="5"/>
      <c r="IO234" s="5"/>
      <c r="IP234" s="5"/>
      <c r="IQ234" s="5"/>
      <c r="IR234" s="5"/>
      <c r="IS234" s="5"/>
      <c r="IT234" s="5"/>
      <c r="IU234" s="5"/>
      <c r="IV234" s="5"/>
      <c r="IW234" s="5"/>
      <c r="IX234" s="5"/>
      <c r="IY234" s="5"/>
      <c r="IZ234" s="5"/>
      <c r="JA234" s="5"/>
      <c r="JB234" s="5"/>
      <c r="JC234" s="5"/>
      <c r="JD234" s="5"/>
      <c r="JE234" s="5"/>
    </row>
    <row r="235" spans="16:265" s="1" customFormat="1" x14ac:dyDescent="0.25">
      <c r="P235" s="2"/>
      <c r="AI235" s="3"/>
      <c r="EL235" s="4"/>
      <c r="EM235" s="4"/>
      <c r="EQ235" s="5"/>
      <c r="ER235" s="5"/>
      <c r="ES235" s="5"/>
      <c r="ET235" s="5"/>
      <c r="EU235" s="5"/>
      <c r="EV235" s="5"/>
      <c r="EW235" s="5"/>
      <c r="EX235" s="5"/>
      <c r="EY235" s="5"/>
      <c r="EZ235" s="5"/>
      <c r="FA235" s="5"/>
      <c r="FB235" s="5"/>
      <c r="FC235" s="5"/>
      <c r="FD235" s="5"/>
      <c r="FE235" s="5"/>
      <c r="FF235" s="5"/>
      <c r="FG235" s="5"/>
      <c r="FH235" s="5"/>
      <c r="FI235" s="5"/>
      <c r="FJ235" s="5"/>
      <c r="FK235" s="5"/>
      <c r="FL235" s="5"/>
      <c r="FM235" s="5"/>
      <c r="FN235" s="5"/>
      <c r="FO235" s="5"/>
      <c r="FP235" s="5"/>
      <c r="FQ235" s="5"/>
      <c r="FR235" s="5"/>
      <c r="FS235" s="5"/>
      <c r="FT235" s="5"/>
      <c r="FU235" s="5"/>
      <c r="FV235" s="5"/>
      <c r="FW235" s="5"/>
      <c r="FX235" s="5"/>
      <c r="FY235" s="5"/>
      <c r="FZ235" s="5"/>
      <c r="GA235" s="5"/>
      <c r="GB235" s="5"/>
      <c r="GC235" s="5"/>
      <c r="GD235" s="5"/>
      <c r="GE235" s="5"/>
      <c r="GF235" s="5"/>
      <c r="GG235" s="5"/>
      <c r="GH235" s="5"/>
      <c r="GI235" s="5"/>
      <c r="GJ235" s="5"/>
      <c r="GK235" s="5"/>
      <c r="GL235" s="5"/>
      <c r="GM235" s="5"/>
      <c r="GN235" s="5"/>
      <c r="GO235" s="5"/>
      <c r="GP235" s="5"/>
      <c r="GQ235" s="5"/>
      <c r="GR235" s="5"/>
      <c r="GS235" s="5"/>
      <c r="GT235" s="5"/>
      <c r="GU235" s="5"/>
      <c r="GV235" s="5"/>
      <c r="GW235" s="5"/>
      <c r="GX235" s="5"/>
      <c r="GY235" s="5"/>
      <c r="GZ235" s="5"/>
      <c r="HA235" s="5"/>
      <c r="HB235" s="5"/>
      <c r="HC235" s="5"/>
      <c r="HD235" s="5"/>
      <c r="HE235" s="5"/>
      <c r="HF235" s="5"/>
      <c r="HG235" s="5"/>
      <c r="HH235" s="5"/>
      <c r="HI235" s="5"/>
      <c r="HJ235" s="5"/>
      <c r="HK235" s="5"/>
      <c r="HL235" s="5"/>
      <c r="HM235" s="5"/>
      <c r="HN235" s="5"/>
      <c r="HO235" s="5"/>
      <c r="HP235" s="5"/>
      <c r="HQ235" s="5"/>
      <c r="HR235" s="5"/>
      <c r="HS235" s="5"/>
      <c r="HT235" s="5"/>
      <c r="HU235" s="5"/>
      <c r="HV235" s="5"/>
      <c r="HW235" s="5"/>
      <c r="HX235" s="5"/>
      <c r="HY235" s="5"/>
      <c r="HZ235" s="5"/>
      <c r="IA235" s="5"/>
      <c r="IB235" s="5"/>
      <c r="IC235" s="5"/>
      <c r="ID235" s="5"/>
      <c r="IE235" s="5"/>
      <c r="IF235" s="5"/>
      <c r="IG235" s="5"/>
      <c r="IH235" s="5"/>
      <c r="II235" s="5"/>
      <c r="IJ235" s="5"/>
      <c r="IK235" s="5"/>
      <c r="IL235" s="5"/>
      <c r="IM235" s="5"/>
      <c r="IN235" s="5"/>
      <c r="IO235" s="5"/>
      <c r="IP235" s="5"/>
      <c r="IQ235" s="5"/>
      <c r="IR235" s="5"/>
      <c r="IS235" s="5"/>
      <c r="IT235" s="5"/>
      <c r="IU235" s="5"/>
      <c r="IV235" s="5"/>
      <c r="IW235" s="5"/>
      <c r="IX235" s="5"/>
      <c r="IY235" s="5"/>
      <c r="IZ235" s="5"/>
      <c r="JA235" s="5"/>
      <c r="JB235" s="5"/>
      <c r="JC235" s="5"/>
      <c r="JD235" s="5"/>
      <c r="JE235" s="5"/>
    </row>
    <row r="236" spans="16:265" s="1" customFormat="1" x14ac:dyDescent="0.25">
      <c r="P236" s="2"/>
      <c r="AI236" s="3"/>
      <c r="EL236" s="4"/>
      <c r="EM236" s="4"/>
      <c r="EQ236" s="5"/>
      <c r="ER236" s="5"/>
      <c r="ES236" s="5"/>
      <c r="ET236" s="5"/>
      <c r="EU236" s="5"/>
      <c r="EV236" s="5"/>
      <c r="EW236" s="5"/>
      <c r="EX236" s="5"/>
      <c r="EY236" s="5"/>
      <c r="EZ236" s="5"/>
      <c r="FA236" s="5"/>
      <c r="FB236" s="5"/>
      <c r="FC236" s="5"/>
      <c r="FD236" s="5"/>
      <c r="FE236" s="5"/>
      <c r="FF236" s="5"/>
      <c r="FG236" s="5"/>
      <c r="FH236" s="5"/>
      <c r="FI236" s="5"/>
      <c r="FJ236" s="5"/>
      <c r="FK236" s="5"/>
      <c r="FL236" s="5"/>
      <c r="FM236" s="5"/>
      <c r="FN236" s="5"/>
      <c r="FO236" s="5"/>
      <c r="FP236" s="5"/>
      <c r="FQ236" s="5"/>
      <c r="FR236" s="5"/>
      <c r="FS236" s="5"/>
      <c r="FT236" s="5"/>
      <c r="FU236" s="5"/>
      <c r="FV236" s="5"/>
      <c r="FW236" s="5"/>
      <c r="FX236" s="5"/>
      <c r="FY236" s="5"/>
      <c r="FZ236" s="5"/>
      <c r="GA236" s="5"/>
      <c r="GB236" s="5"/>
      <c r="GC236" s="5"/>
      <c r="GD236" s="5"/>
      <c r="GE236" s="5"/>
      <c r="GF236" s="5"/>
      <c r="GG236" s="5"/>
      <c r="GH236" s="5"/>
      <c r="GI236" s="5"/>
      <c r="GJ236" s="5"/>
      <c r="GK236" s="5"/>
      <c r="GL236" s="5"/>
      <c r="GM236" s="5"/>
      <c r="GN236" s="5"/>
      <c r="GO236" s="5"/>
      <c r="GP236" s="5"/>
      <c r="GQ236" s="5"/>
      <c r="GR236" s="5"/>
      <c r="GS236" s="5"/>
      <c r="GT236" s="5"/>
      <c r="GU236" s="5"/>
      <c r="GV236" s="5"/>
      <c r="GW236" s="5"/>
      <c r="GX236" s="5"/>
      <c r="GY236" s="5"/>
      <c r="GZ236" s="5"/>
      <c r="HA236" s="5"/>
      <c r="HB236" s="5"/>
      <c r="HC236" s="5"/>
      <c r="HD236" s="5"/>
      <c r="HE236" s="5"/>
      <c r="HF236" s="5"/>
      <c r="HG236" s="5"/>
      <c r="HH236" s="5"/>
      <c r="HI236" s="5"/>
      <c r="HJ236" s="5"/>
      <c r="HK236" s="5"/>
      <c r="HL236" s="5"/>
      <c r="HM236" s="5"/>
      <c r="HN236" s="5"/>
      <c r="HO236" s="5"/>
      <c r="HP236" s="5"/>
      <c r="HQ236" s="5"/>
      <c r="HR236" s="5"/>
      <c r="HS236" s="5"/>
      <c r="HT236" s="5"/>
      <c r="HU236" s="5"/>
      <c r="HV236" s="5"/>
      <c r="HW236" s="5"/>
      <c r="HX236" s="5"/>
      <c r="HY236" s="5"/>
      <c r="HZ236" s="5"/>
      <c r="IA236" s="5"/>
      <c r="IB236" s="5"/>
      <c r="IC236" s="5"/>
      <c r="ID236" s="5"/>
      <c r="IE236" s="5"/>
      <c r="IF236" s="5"/>
      <c r="IG236" s="5"/>
      <c r="IH236" s="5"/>
      <c r="II236" s="5"/>
      <c r="IJ236" s="5"/>
      <c r="IK236" s="5"/>
      <c r="IL236" s="5"/>
      <c r="IM236" s="5"/>
      <c r="IN236" s="5"/>
      <c r="IO236" s="5"/>
      <c r="IP236" s="5"/>
      <c r="IQ236" s="5"/>
      <c r="IR236" s="5"/>
      <c r="IS236" s="5"/>
      <c r="IT236" s="5"/>
      <c r="IU236" s="5"/>
      <c r="IV236" s="5"/>
      <c r="IW236" s="5"/>
      <c r="IX236" s="5"/>
      <c r="IY236" s="5"/>
      <c r="IZ236" s="5"/>
      <c r="JA236" s="5"/>
      <c r="JB236" s="5"/>
      <c r="JC236" s="5"/>
      <c r="JD236" s="5"/>
      <c r="JE236" s="5"/>
    </row>
    <row r="237" spans="16:265" s="1" customFormat="1" x14ac:dyDescent="0.25">
      <c r="P237" s="2"/>
      <c r="AI237" s="3"/>
      <c r="EL237" s="4"/>
      <c r="EM237" s="4"/>
      <c r="EQ237" s="5"/>
      <c r="ER237" s="5"/>
      <c r="ES237" s="5"/>
      <c r="ET237" s="5"/>
      <c r="EU237" s="5"/>
      <c r="EV237" s="5"/>
      <c r="EW237" s="5"/>
      <c r="EX237" s="5"/>
      <c r="EY237" s="5"/>
      <c r="EZ237" s="5"/>
      <c r="FA237" s="5"/>
      <c r="FB237" s="5"/>
      <c r="FC237" s="5"/>
      <c r="FD237" s="5"/>
      <c r="FE237" s="5"/>
      <c r="FF237" s="5"/>
      <c r="FG237" s="5"/>
      <c r="FH237" s="5"/>
      <c r="FI237" s="5"/>
      <c r="FJ237" s="5"/>
      <c r="FK237" s="5"/>
      <c r="FL237" s="5"/>
      <c r="FM237" s="5"/>
      <c r="FN237" s="5"/>
      <c r="FO237" s="5"/>
      <c r="FP237" s="5"/>
      <c r="FQ237" s="5"/>
      <c r="FR237" s="5"/>
      <c r="FS237" s="5"/>
      <c r="FT237" s="5"/>
      <c r="FU237" s="5"/>
      <c r="FV237" s="5"/>
      <c r="FW237" s="5"/>
      <c r="FX237" s="5"/>
      <c r="FY237" s="5"/>
      <c r="FZ237" s="5"/>
      <c r="GA237" s="5"/>
      <c r="GB237" s="5"/>
      <c r="GC237" s="5"/>
      <c r="GD237" s="5"/>
      <c r="GE237" s="5"/>
      <c r="GF237" s="5"/>
      <c r="GG237" s="5"/>
      <c r="GH237" s="5"/>
      <c r="GI237" s="5"/>
      <c r="GJ237" s="5"/>
      <c r="GK237" s="5"/>
      <c r="GL237" s="5"/>
      <c r="GM237" s="5"/>
      <c r="GN237" s="5"/>
      <c r="GO237" s="5"/>
      <c r="GP237" s="5"/>
      <c r="GQ237" s="5"/>
      <c r="GR237" s="5"/>
      <c r="GS237" s="5"/>
      <c r="GT237" s="5"/>
      <c r="GU237" s="5"/>
      <c r="GV237" s="5"/>
      <c r="GW237" s="5"/>
      <c r="GX237" s="5"/>
      <c r="GY237" s="5"/>
      <c r="GZ237" s="5"/>
      <c r="HA237" s="5"/>
      <c r="HB237" s="5"/>
      <c r="HC237" s="5"/>
      <c r="HD237" s="5"/>
      <c r="HE237" s="5"/>
      <c r="HF237" s="5"/>
      <c r="HG237" s="5"/>
      <c r="HH237" s="5"/>
      <c r="HI237" s="5"/>
      <c r="HJ237" s="5"/>
      <c r="HK237" s="5"/>
      <c r="HL237" s="5"/>
      <c r="HM237" s="5"/>
      <c r="HN237" s="5"/>
      <c r="HO237" s="5"/>
      <c r="HP237" s="5"/>
      <c r="HQ237" s="5"/>
      <c r="HR237" s="5"/>
      <c r="HS237" s="5"/>
      <c r="HT237" s="5"/>
      <c r="HU237" s="5"/>
      <c r="HV237" s="5"/>
      <c r="HW237" s="5"/>
      <c r="HX237" s="5"/>
      <c r="HY237" s="5"/>
      <c r="HZ237" s="5"/>
      <c r="IA237" s="5"/>
      <c r="IB237" s="5"/>
      <c r="IC237" s="5"/>
      <c r="ID237" s="5"/>
      <c r="IE237" s="5"/>
      <c r="IF237" s="5"/>
      <c r="IG237" s="5"/>
      <c r="IH237" s="5"/>
      <c r="II237" s="5"/>
      <c r="IJ237" s="5"/>
      <c r="IK237" s="5"/>
      <c r="IL237" s="5"/>
      <c r="IM237" s="5"/>
      <c r="IN237" s="5"/>
      <c r="IO237" s="5"/>
      <c r="IP237" s="5"/>
      <c r="IQ237" s="5"/>
      <c r="IR237" s="5"/>
      <c r="IS237" s="5"/>
      <c r="IT237" s="5"/>
      <c r="IU237" s="5"/>
      <c r="IV237" s="5"/>
      <c r="IW237" s="5"/>
      <c r="IX237" s="5"/>
      <c r="IY237" s="5"/>
      <c r="IZ237" s="5"/>
      <c r="JA237" s="5"/>
      <c r="JB237" s="5"/>
      <c r="JC237" s="5"/>
      <c r="JD237" s="5"/>
      <c r="JE237" s="5"/>
    </row>
    <row r="238" spans="16:265" s="1" customFormat="1" x14ac:dyDescent="0.25">
      <c r="P238" s="2"/>
      <c r="AI238" s="3"/>
      <c r="EL238" s="4"/>
      <c r="EM238" s="4"/>
      <c r="EQ238" s="5"/>
      <c r="ER238" s="5"/>
      <c r="ES238" s="5"/>
      <c r="ET238" s="5"/>
      <c r="EU238" s="5"/>
      <c r="EV238" s="5"/>
      <c r="EW238" s="5"/>
      <c r="EX238" s="5"/>
      <c r="EY238" s="5"/>
      <c r="EZ238" s="5"/>
      <c r="FA238" s="5"/>
      <c r="FB238" s="5"/>
      <c r="FC238" s="5"/>
      <c r="FD238" s="5"/>
      <c r="FE238" s="5"/>
      <c r="FF238" s="5"/>
      <c r="FG238" s="5"/>
      <c r="FH238" s="5"/>
      <c r="FI238" s="5"/>
      <c r="FJ238" s="5"/>
      <c r="FK238" s="5"/>
      <c r="FL238" s="5"/>
      <c r="FM238" s="5"/>
      <c r="FN238" s="5"/>
      <c r="FO238" s="5"/>
      <c r="FP238" s="5"/>
      <c r="FQ238" s="5"/>
      <c r="FR238" s="5"/>
      <c r="FS238" s="5"/>
      <c r="FT238" s="5"/>
      <c r="FU238" s="5"/>
      <c r="FV238" s="5"/>
      <c r="FW238" s="5"/>
      <c r="FX238" s="5"/>
      <c r="FY238" s="5"/>
      <c r="FZ238" s="5"/>
      <c r="GA238" s="5"/>
      <c r="GB238" s="5"/>
      <c r="GC238" s="5"/>
      <c r="GD238" s="5"/>
      <c r="GE238" s="5"/>
      <c r="GF238" s="5"/>
      <c r="GG238" s="5"/>
      <c r="GH238" s="5"/>
      <c r="GI238" s="5"/>
      <c r="GJ238" s="5"/>
      <c r="GK238" s="5"/>
      <c r="GL238" s="5"/>
      <c r="GM238" s="5"/>
      <c r="GN238" s="5"/>
      <c r="GO238" s="5"/>
      <c r="GP238" s="5"/>
      <c r="GQ238" s="5"/>
      <c r="GR238" s="5"/>
      <c r="GS238" s="5"/>
      <c r="GT238" s="5"/>
      <c r="GU238" s="5"/>
      <c r="GV238" s="5"/>
      <c r="GW238" s="5"/>
      <c r="GX238" s="5"/>
      <c r="GY238" s="5"/>
      <c r="GZ238" s="5"/>
      <c r="HA238" s="5"/>
      <c r="HB238" s="5"/>
      <c r="HC238" s="5"/>
      <c r="HD238" s="5"/>
      <c r="HE238" s="5"/>
      <c r="HF238" s="5"/>
      <c r="HG238" s="5"/>
      <c r="HH238" s="5"/>
      <c r="HI238" s="5"/>
      <c r="HJ238" s="5"/>
      <c r="HK238" s="5"/>
      <c r="HL238" s="5"/>
      <c r="HM238" s="5"/>
      <c r="HN238" s="5"/>
      <c r="HO238" s="5"/>
      <c r="HP238" s="5"/>
      <c r="HQ238" s="5"/>
      <c r="HR238" s="5"/>
      <c r="HS238" s="5"/>
      <c r="HT238" s="5"/>
      <c r="HU238" s="5"/>
      <c r="HV238" s="5"/>
      <c r="HW238" s="5"/>
      <c r="HX238" s="5"/>
      <c r="HY238" s="5"/>
      <c r="HZ238" s="5"/>
      <c r="IA238" s="5"/>
      <c r="IB238" s="5"/>
      <c r="IC238" s="5"/>
      <c r="ID238" s="5"/>
      <c r="IE238" s="5"/>
      <c r="IF238" s="5"/>
      <c r="IG238" s="5"/>
      <c r="IH238" s="5"/>
      <c r="II238" s="5"/>
      <c r="IJ238" s="5"/>
      <c r="IK238" s="5"/>
      <c r="IL238" s="5"/>
      <c r="IM238" s="5"/>
      <c r="IN238" s="5"/>
      <c r="IO238" s="5"/>
      <c r="IP238" s="5"/>
      <c r="IQ238" s="5"/>
      <c r="IR238" s="5"/>
      <c r="IS238" s="5"/>
      <c r="IT238" s="5"/>
      <c r="IU238" s="5"/>
      <c r="IV238" s="5"/>
      <c r="IW238" s="5"/>
      <c r="IX238" s="5"/>
      <c r="IY238" s="5"/>
      <c r="IZ238" s="5"/>
      <c r="JA238" s="5"/>
      <c r="JB238" s="5"/>
      <c r="JC238" s="5"/>
      <c r="JD238" s="5"/>
      <c r="JE238" s="5"/>
    </row>
    <row r="239" spans="16:265" s="1" customFormat="1" x14ac:dyDescent="0.25">
      <c r="P239" s="2"/>
      <c r="AI239" s="3"/>
      <c r="EL239" s="4"/>
      <c r="EM239" s="4"/>
      <c r="EQ239" s="5"/>
      <c r="ER239" s="5"/>
      <c r="ES239" s="5"/>
      <c r="ET239" s="5"/>
      <c r="EU239" s="5"/>
      <c r="EV239" s="5"/>
      <c r="EW239" s="5"/>
      <c r="EX239" s="5"/>
      <c r="EY239" s="5"/>
      <c r="EZ239" s="5"/>
      <c r="FA239" s="5"/>
      <c r="FB239" s="5"/>
      <c r="FC239" s="5"/>
      <c r="FD239" s="5"/>
      <c r="FE239" s="5"/>
      <c r="FF239" s="5"/>
      <c r="FG239" s="5"/>
      <c r="FH239" s="5"/>
      <c r="FI239" s="5"/>
      <c r="FJ239" s="5"/>
      <c r="FK239" s="5"/>
      <c r="FL239" s="5"/>
      <c r="FM239" s="5"/>
      <c r="FN239" s="5"/>
      <c r="FO239" s="5"/>
      <c r="FP239" s="5"/>
      <c r="FQ239" s="5"/>
      <c r="FR239" s="5"/>
      <c r="FS239" s="5"/>
      <c r="FT239" s="5"/>
      <c r="FU239" s="5"/>
      <c r="FV239" s="5"/>
      <c r="FW239" s="5"/>
      <c r="FX239" s="5"/>
      <c r="FY239" s="5"/>
      <c r="FZ239" s="5"/>
      <c r="GA239" s="5"/>
      <c r="GB239" s="5"/>
      <c r="GC239" s="5"/>
      <c r="GD239" s="5"/>
      <c r="GE239" s="5"/>
      <c r="GF239" s="5"/>
      <c r="GG239" s="5"/>
      <c r="GH239" s="5"/>
      <c r="GI239" s="5"/>
      <c r="GJ239" s="5"/>
      <c r="GK239" s="5"/>
      <c r="GL239" s="5"/>
      <c r="GM239" s="5"/>
      <c r="GN239" s="5"/>
      <c r="GO239" s="5"/>
      <c r="GP239" s="5"/>
      <c r="GQ239" s="5"/>
      <c r="GR239" s="5"/>
      <c r="GS239" s="5"/>
      <c r="GT239" s="5"/>
      <c r="GU239" s="5"/>
      <c r="GV239" s="5"/>
      <c r="GW239" s="5"/>
      <c r="GX239" s="5"/>
      <c r="GY239" s="5"/>
      <c r="GZ239" s="5"/>
      <c r="HA239" s="5"/>
      <c r="HB239" s="5"/>
      <c r="HC239" s="5"/>
      <c r="HD239" s="5"/>
      <c r="HE239" s="5"/>
      <c r="HF239" s="5"/>
      <c r="HG239" s="5"/>
      <c r="HH239" s="5"/>
      <c r="HI239" s="5"/>
      <c r="HJ239" s="5"/>
      <c r="HK239" s="5"/>
      <c r="HL239" s="5"/>
      <c r="HM239" s="5"/>
      <c r="HN239" s="5"/>
      <c r="HO239" s="5"/>
      <c r="HP239" s="5"/>
      <c r="HQ239" s="5"/>
      <c r="HR239" s="5"/>
      <c r="HS239" s="5"/>
      <c r="HT239" s="5"/>
      <c r="HU239" s="5"/>
      <c r="HV239" s="5"/>
      <c r="HW239" s="5"/>
      <c r="HX239" s="5"/>
      <c r="HY239" s="5"/>
      <c r="HZ239" s="5"/>
      <c r="IA239" s="5"/>
      <c r="IB239" s="5"/>
      <c r="IC239" s="5"/>
      <c r="ID239" s="5"/>
      <c r="IE239" s="5"/>
      <c r="IF239" s="5"/>
      <c r="IG239" s="5"/>
      <c r="IH239" s="5"/>
      <c r="II239" s="5"/>
      <c r="IJ239" s="5"/>
      <c r="IK239" s="5"/>
      <c r="IL239" s="5"/>
      <c r="IM239" s="5"/>
      <c r="IN239" s="5"/>
      <c r="IO239" s="5"/>
      <c r="IP239" s="5"/>
      <c r="IQ239" s="5"/>
      <c r="IR239" s="5"/>
      <c r="IS239" s="5"/>
      <c r="IT239" s="5"/>
      <c r="IU239" s="5"/>
      <c r="IV239" s="5"/>
      <c r="IW239" s="5"/>
      <c r="IX239" s="5"/>
      <c r="IY239" s="5"/>
      <c r="IZ239" s="5"/>
      <c r="JA239" s="5"/>
      <c r="JB239" s="5"/>
      <c r="JC239" s="5"/>
      <c r="JD239" s="5"/>
      <c r="JE239" s="5"/>
    </row>
    <row r="240" spans="16:265" s="1" customFormat="1" x14ac:dyDescent="0.25">
      <c r="P240" s="2"/>
      <c r="AI240" s="3"/>
      <c r="EL240" s="4"/>
      <c r="EM240" s="4"/>
      <c r="EQ240" s="5"/>
      <c r="ER240" s="5"/>
      <c r="ES240" s="5"/>
      <c r="ET240" s="5"/>
      <c r="EU240" s="5"/>
      <c r="EV240" s="5"/>
      <c r="EW240" s="5"/>
      <c r="EX240" s="5"/>
      <c r="EY240" s="5"/>
      <c r="EZ240" s="5"/>
      <c r="FA240" s="5"/>
      <c r="FB240" s="5"/>
      <c r="FC240" s="5"/>
      <c r="FD240" s="5"/>
      <c r="FE240" s="5"/>
      <c r="FF240" s="5"/>
      <c r="FG240" s="5"/>
      <c r="FH240" s="5"/>
      <c r="FI240" s="5"/>
      <c r="FJ240" s="5"/>
      <c r="FK240" s="5"/>
      <c r="FL240" s="5"/>
      <c r="FM240" s="5"/>
      <c r="FN240" s="5"/>
      <c r="FO240" s="5"/>
      <c r="FP240" s="5"/>
      <c r="FQ240" s="5"/>
      <c r="FR240" s="5"/>
      <c r="FS240" s="5"/>
      <c r="FT240" s="5"/>
      <c r="FU240" s="5"/>
      <c r="FV240" s="5"/>
      <c r="FW240" s="5"/>
      <c r="FX240" s="5"/>
      <c r="FY240" s="5"/>
      <c r="FZ240" s="5"/>
      <c r="GA240" s="5"/>
      <c r="GB240" s="5"/>
      <c r="GC240" s="5"/>
      <c r="GD240" s="5"/>
      <c r="GE240" s="5"/>
      <c r="GF240" s="5"/>
      <c r="GG240" s="5"/>
      <c r="GH240" s="5"/>
      <c r="GI240" s="5"/>
      <c r="GJ240" s="5"/>
      <c r="GK240" s="5"/>
      <c r="GL240" s="5"/>
      <c r="GM240" s="5"/>
      <c r="GN240" s="5"/>
      <c r="GO240" s="5"/>
      <c r="GP240" s="5"/>
      <c r="GQ240" s="5"/>
      <c r="GR240" s="5"/>
      <c r="GS240" s="5"/>
      <c r="GT240" s="5"/>
      <c r="GU240" s="5"/>
      <c r="GV240" s="5"/>
      <c r="GW240" s="5"/>
      <c r="GX240" s="5"/>
      <c r="GY240" s="5"/>
      <c r="GZ240" s="5"/>
      <c r="HA240" s="5"/>
      <c r="HB240" s="5"/>
      <c r="HC240" s="5"/>
      <c r="HD240" s="5"/>
      <c r="HE240" s="5"/>
      <c r="HF240" s="5"/>
      <c r="HG240" s="5"/>
      <c r="HH240" s="5"/>
      <c r="HI240" s="5"/>
      <c r="HJ240" s="5"/>
      <c r="HK240" s="5"/>
      <c r="HL240" s="5"/>
      <c r="HM240" s="5"/>
      <c r="HN240" s="5"/>
      <c r="HO240" s="5"/>
      <c r="HP240" s="5"/>
      <c r="HQ240" s="5"/>
      <c r="HR240" s="5"/>
      <c r="HS240" s="5"/>
      <c r="HT240" s="5"/>
      <c r="HU240" s="5"/>
      <c r="HV240" s="5"/>
      <c r="HW240" s="5"/>
      <c r="HX240" s="5"/>
      <c r="HY240" s="5"/>
      <c r="HZ240" s="5"/>
      <c r="IA240" s="5"/>
      <c r="IB240" s="5"/>
      <c r="IC240" s="5"/>
      <c r="ID240" s="5"/>
      <c r="IE240" s="5"/>
      <c r="IF240" s="5"/>
      <c r="IG240" s="5"/>
      <c r="IH240" s="5"/>
      <c r="II240" s="5"/>
      <c r="IJ240" s="5"/>
      <c r="IK240" s="5"/>
      <c r="IL240" s="5"/>
      <c r="IM240" s="5"/>
      <c r="IN240" s="5"/>
      <c r="IO240" s="5"/>
      <c r="IP240" s="5"/>
      <c r="IQ240" s="5"/>
      <c r="IR240" s="5"/>
      <c r="IS240" s="5"/>
      <c r="IT240" s="5"/>
      <c r="IU240" s="5"/>
      <c r="IV240" s="5"/>
      <c r="IW240" s="5"/>
      <c r="IX240" s="5"/>
      <c r="IY240" s="5"/>
      <c r="IZ240" s="5"/>
      <c r="JA240" s="5"/>
      <c r="JB240" s="5"/>
      <c r="JC240" s="5"/>
      <c r="JD240" s="5"/>
      <c r="JE240" s="5"/>
    </row>
    <row r="241" spans="16:265" s="1" customFormat="1" x14ac:dyDescent="0.25">
      <c r="P241" s="2"/>
      <c r="AI241" s="3"/>
      <c r="EL241" s="4"/>
      <c r="EM241" s="4"/>
      <c r="EQ241" s="5"/>
      <c r="ER241" s="5"/>
      <c r="ES241" s="5"/>
      <c r="ET241" s="5"/>
      <c r="EU241" s="5"/>
      <c r="EV241" s="5"/>
      <c r="EW241" s="5"/>
      <c r="EX241" s="5"/>
      <c r="EY241" s="5"/>
      <c r="EZ241" s="5"/>
      <c r="FA241" s="5"/>
      <c r="FB241" s="5"/>
      <c r="FC241" s="5"/>
      <c r="FD241" s="5"/>
      <c r="FE241" s="5"/>
      <c r="FF241" s="5"/>
      <c r="FG241" s="5"/>
      <c r="FH241" s="5"/>
      <c r="FI241" s="5"/>
      <c r="FJ241" s="5"/>
      <c r="FK241" s="5"/>
      <c r="FL241" s="5"/>
      <c r="FM241" s="5"/>
      <c r="FN241" s="5"/>
      <c r="FO241" s="5"/>
      <c r="FP241" s="5"/>
      <c r="FQ241" s="5"/>
      <c r="FR241" s="5"/>
      <c r="FS241" s="5"/>
      <c r="FT241" s="5"/>
      <c r="FU241" s="5"/>
      <c r="FV241" s="5"/>
      <c r="FW241" s="5"/>
      <c r="FX241" s="5"/>
      <c r="FY241" s="5"/>
      <c r="FZ241" s="5"/>
      <c r="GA241" s="5"/>
      <c r="GB241" s="5"/>
      <c r="GC241" s="5"/>
      <c r="GD241" s="5"/>
      <c r="GE241" s="5"/>
      <c r="GF241" s="5"/>
      <c r="GG241" s="5"/>
      <c r="GH241" s="5"/>
      <c r="GI241" s="5"/>
      <c r="GJ241" s="5"/>
      <c r="GK241" s="5"/>
      <c r="GL241" s="5"/>
      <c r="GM241" s="5"/>
      <c r="GN241" s="5"/>
      <c r="GO241" s="5"/>
      <c r="GP241" s="5"/>
      <c r="GQ241" s="5"/>
      <c r="GR241" s="5"/>
      <c r="GS241" s="5"/>
      <c r="GT241" s="5"/>
      <c r="GU241" s="5"/>
      <c r="GV241" s="5"/>
      <c r="GW241" s="5"/>
      <c r="GX241" s="5"/>
      <c r="GY241" s="5"/>
      <c r="GZ241" s="5"/>
      <c r="HA241" s="5"/>
      <c r="HB241" s="5"/>
      <c r="HC241" s="5"/>
      <c r="HD241" s="5"/>
      <c r="HE241" s="5"/>
      <c r="HF241" s="5"/>
      <c r="HG241" s="5"/>
      <c r="HH241" s="5"/>
      <c r="HI241" s="5"/>
      <c r="HJ241" s="5"/>
      <c r="HK241" s="5"/>
      <c r="HL241" s="5"/>
      <c r="HM241" s="5"/>
      <c r="HN241" s="5"/>
      <c r="HO241" s="5"/>
      <c r="HP241" s="5"/>
      <c r="HQ241" s="5"/>
      <c r="HR241" s="5"/>
      <c r="HS241" s="5"/>
      <c r="HT241" s="5"/>
      <c r="HU241" s="5"/>
      <c r="HV241" s="5"/>
      <c r="HW241" s="5"/>
      <c r="HX241" s="5"/>
      <c r="HY241" s="5"/>
      <c r="HZ241" s="5"/>
      <c r="IA241" s="5"/>
      <c r="IB241" s="5"/>
      <c r="IC241" s="5"/>
      <c r="ID241" s="5"/>
      <c r="IE241" s="5"/>
      <c r="IF241" s="5"/>
      <c r="IG241" s="5"/>
      <c r="IH241" s="5"/>
      <c r="II241" s="5"/>
      <c r="IJ241" s="5"/>
      <c r="IK241" s="5"/>
      <c r="IL241" s="5"/>
      <c r="IM241" s="5"/>
      <c r="IN241" s="5"/>
      <c r="IO241" s="5"/>
      <c r="IP241" s="5"/>
      <c r="IQ241" s="5"/>
      <c r="IR241" s="5"/>
      <c r="IS241" s="5"/>
      <c r="IT241" s="5"/>
      <c r="IU241" s="5"/>
      <c r="IV241" s="5"/>
      <c r="IW241" s="5"/>
      <c r="IX241" s="5"/>
      <c r="IY241" s="5"/>
      <c r="IZ241" s="5"/>
      <c r="JA241" s="5"/>
      <c r="JB241" s="5"/>
      <c r="JC241" s="5"/>
      <c r="JD241" s="5"/>
      <c r="JE241" s="5"/>
    </row>
    <row r="242" spans="16:265" s="1" customFormat="1" x14ac:dyDescent="0.25">
      <c r="P242" s="2"/>
      <c r="AI242" s="3"/>
      <c r="EL242" s="4"/>
      <c r="EM242" s="4"/>
      <c r="EQ242" s="5"/>
      <c r="ER242" s="5"/>
      <c r="ES242" s="5"/>
      <c r="ET242" s="5"/>
      <c r="EU242" s="5"/>
      <c r="EV242" s="5"/>
      <c r="EW242" s="5"/>
      <c r="EX242" s="5"/>
      <c r="EY242" s="5"/>
      <c r="EZ242" s="5"/>
      <c r="FA242" s="5"/>
      <c r="FB242" s="5"/>
      <c r="FC242" s="5"/>
      <c r="FD242" s="5"/>
      <c r="FE242" s="5"/>
      <c r="FF242" s="5"/>
      <c r="FG242" s="5"/>
      <c r="FH242" s="5"/>
      <c r="FI242" s="5"/>
      <c r="FJ242" s="5"/>
      <c r="FK242" s="5"/>
      <c r="FL242" s="5"/>
      <c r="FM242" s="5"/>
      <c r="FN242" s="5"/>
      <c r="FO242" s="5"/>
      <c r="FP242" s="5"/>
      <c r="FQ242" s="5"/>
      <c r="FR242" s="5"/>
      <c r="FS242" s="5"/>
      <c r="FT242" s="5"/>
      <c r="FU242" s="5"/>
      <c r="FV242" s="5"/>
      <c r="FW242" s="5"/>
      <c r="FX242" s="5"/>
      <c r="FY242" s="5"/>
      <c r="FZ242" s="5"/>
      <c r="GA242" s="5"/>
      <c r="GB242" s="5"/>
      <c r="GC242" s="5"/>
      <c r="GD242" s="5"/>
      <c r="GE242" s="5"/>
      <c r="GF242" s="5"/>
      <c r="GG242" s="5"/>
      <c r="GH242" s="5"/>
      <c r="GI242" s="5"/>
      <c r="GJ242" s="5"/>
      <c r="GK242" s="5"/>
      <c r="GL242" s="5"/>
      <c r="GM242" s="5"/>
      <c r="GN242" s="5"/>
      <c r="GO242" s="5"/>
      <c r="GP242" s="5"/>
      <c r="GQ242" s="5"/>
      <c r="GR242" s="5"/>
      <c r="GS242" s="5"/>
      <c r="GT242" s="5"/>
      <c r="GU242" s="5"/>
      <c r="GV242" s="5"/>
      <c r="GW242" s="5"/>
      <c r="GX242" s="5"/>
      <c r="GY242" s="5"/>
      <c r="GZ242" s="5"/>
      <c r="HA242" s="5"/>
      <c r="HB242" s="5"/>
      <c r="HC242" s="5"/>
      <c r="HD242" s="5"/>
      <c r="HE242" s="5"/>
      <c r="HF242" s="5"/>
      <c r="HG242" s="5"/>
      <c r="HH242" s="5"/>
      <c r="HI242" s="5"/>
      <c r="HJ242" s="5"/>
      <c r="HK242" s="5"/>
      <c r="HL242" s="5"/>
      <c r="HM242" s="5"/>
      <c r="HN242" s="5"/>
      <c r="HO242" s="5"/>
      <c r="HP242" s="5"/>
      <c r="HQ242" s="5"/>
      <c r="HR242" s="5"/>
      <c r="HS242" s="5"/>
      <c r="HT242" s="5"/>
      <c r="HU242" s="5"/>
      <c r="HV242" s="5"/>
      <c r="HW242" s="5"/>
      <c r="HX242" s="5"/>
      <c r="HY242" s="5"/>
      <c r="HZ242" s="5"/>
      <c r="IA242" s="5"/>
      <c r="IB242" s="5"/>
      <c r="IC242" s="5"/>
      <c r="ID242" s="5"/>
      <c r="IE242" s="5"/>
      <c r="IF242" s="5"/>
      <c r="IG242" s="5"/>
      <c r="IH242" s="5"/>
      <c r="II242" s="5"/>
      <c r="IJ242" s="5"/>
      <c r="IK242" s="5"/>
      <c r="IL242" s="5"/>
      <c r="IM242" s="5"/>
      <c r="IN242" s="5"/>
      <c r="IO242" s="5"/>
      <c r="IP242" s="5"/>
      <c r="IQ242" s="5"/>
      <c r="IR242" s="5"/>
      <c r="IS242" s="5"/>
      <c r="IT242" s="5"/>
      <c r="IU242" s="5"/>
      <c r="IV242" s="5"/>
      <c r="IW242" s="5"/>
      <c r="IX242" s="5"/>
      <c r="IY242" s="5"/>
      <c r="IZ242" s="5"/>
      <c r="JA242" s="5"/>
      <c r="JB242" s="5"/>
      <c r="JC242" s="5"/>
      <c r="JD242" s="5"/>
      <c r="JE242" s="5"/>
    </row>
    <row r="243" spans="16:265" s="1" customFormat="1" x14ac:dyDescent="0.25">
      <c r="P243" s="2"/>
      <c r="AI243" s="3"/>
      <c r="EL243" s="4"/>
      <c r="EM243" s="4"/>
      <c r="EQ243" s="5"/>
      <c r="ER243" s="5"/>
      <c r="ES243" s="5"/>
      <c r="ET243" s="5"/>
      <c r="EU243" s="5"/>
      <c r="EV243" s="5"/>
      <c r="EW243" s="5"/>
      <c r="EX243" s="5"/>
      <c r="EY243" s="5"/>
      <c r="EZ243" s="5"/>
      <c r="FA243" s="5"/>
      <c r="FB243" s="5"/>
      <c r="FC243" s="5"/>
      <c r="FD243" s="5"/>
      <c r="FE243" s="5"/>
      <c r="FF243" s="5"/>
      <c r="FG243" s="5"/>
      <c r="FH243" s="5"/>
      <c r="FI243" s="5"/>
      <c r="FJ243" s="5"/>
      <c r="FK243" s="5"/>
      <c r="FL243" s="5"/>
      <c r="FM243" s="5"/>
      <c r="FN243" s="5"/>
      <c r="FO243" s="5"/>
      <c r="FP243" s="5"/>
      <c r="FQ243" s="5"/>
      <c r="FR243" s="5"/>
      <c r="FS243" s="5"/>
      <c r="FT243" s="5"/>
      <c r="FU243" s="5"/>
      <c r="FV243" s="5"/>
      <c r="FW243" s="5"/>
      <c r="FX243" s="5"/>
      <c r="FY243" s="5"/>
      <c r="FZ243" s="5"/>
      <c r="GA243" s="5"/>
      <c r="GB243" s="5"/>
      <c r="GC243" s="5"/>
      <c r="GD243" s="5"/>
      <c r="GE243" s="5"/>
      <c r="GF243" s="5"/>
      <c r="GG243" s="5"/>
      <c r="GH243" s="5"/>
      <c r="GI243" s="5"/>
      <c r="GJ243" s="5"/>
      <c r="GK243" s="5"/>
      <c r="GL243" s="5"/>
      <c r="GM243" s="5"/>
      <c r="GN243" s="5"/>
      <c r="GO243" s="5"/>
      <c r="GP243" s="5"/>
      <c r="GQ243" s="5"/>
      <c r="GR243" s="5"/>
      <c r="GS243" s="5"/>
      <c r="GT243" s="5"/>
      <c r="GU243" s="5"/>
      <c r="GV243" s="5"/>
      <c r="GW243" s="5"/>
      <c r="GX243" s="5"/>
      <c r="GY243" s="5"/>
      <c r="GZ243" s="5"/>
      <c r="HA243" s="5"/>
      <c r="HB243" s="5"/>
      <c r="HC243" s="5"/>
      <c r="HD243" s="5"/>
      <c r="HE243" s="5"/>
      <c r="HF243" s="5"/>
      <c r="HG243" s="5"/>
      <c r="HH243" s="5"/>
      <c r="HI243" s="5"/>
      <c r="HJ243" s="5"/>
      <c r="HK243" s="5"/>
      <c r="HL243" s="5"/>
      <c r="HM243" s="5"/>
      <c r="HN243" s="5"/>
      <c r="HO243" s="5"/>
      <c r="HP243" s="5"/>
      <c r="HQ243" s="5"/>
      <c r="HR243" s="5"/>
      <c r="HS243" s="5"/>
      <c r="HT243" s="5"/>
      <c r="HU243" s="5"/>
      <c r="HV243" s="5"/>
      <c r="HW243" s="5"/>
      <c r="HX243" s="5"/>
      <c r="HY243" s="5"/>
      <c r="HZ243" s="5"/>
      <c r="IA243" s="5"/>
      <c r="IB243" s="5"/>
      <c r="IC243" s="5"/>
      <c r="ID243" s="5"/>
      <c r="IE243" s="5"/>
      <c r="IF243" s="5"/>
      <c r="IG243" s="5"/>
      <c r="IH243" s="5"/>
      <c r="II243" s="5"/>
      <c r="IJ243" s="5"/>
      <c r="IK243" s="5"/>
      <c r="IL243" s="5"/>
      <c r="IM243" s="5"/>
      <c r="IN243" s="5"/>
      <c r="IO243" s="5"/>
      <c r="IP243" s="5"/>
      <c r="IQ243" s="5"/>
      <c r="IR243" s="5"/>
      <c r="IS243" s="5"/>
      <c r="IT243" s="5"/>
      <c r="IU243" s="5"/>
      <c r="IV243" s="5"/>
      <c r="IW243" s="5"/>
      <c r="IX243" s="5"/>
      <c r="IY243" s="5"/>
      <c r="IZ243" s="5"/>
      <c r="JA243" s="5"/>
      <c r="JB243" s="5"/>
      <c r="JC243" s="5"/>
      <c r="JD243" s="5"/>
      <c r="JE243" s="5"/>
    </row>
    <row r="244" spans="16:265" s="1" customFormat="1" x14ac:dyDescent="0.25">
      <c r="P244" s="2"/>
      <c r="AI244" s="3"/>
      <c r="EL244" s="4"/>
      <c r="EM244" s="4"/>
      <c r="EQ244" s="5"/>
      <c r="ER244" s="5"/>
      <c r="ES244" s="5"/>
      <c r="ET244" s="5"/>
      <c r="EU244" s="5"/>
      <c r="EV244" s="5"/>
      <c r="EW244" s="5"/>
      <c r="EX244" s="5"/>
      <c r="EY244" s="5"/>
      <c r="EZ244" s="5"/>
      <c r="FA244" s="5"/>
      <c r="FB244" s="5"/>
      <c r="FC244" s="5"/>
      <c r="FD244" s="5"/>
      <c r="FE244" s="5"/>
      <c r="FF244" s="5"/>
      <c r="FG244" s="5"/>
      <c r="FH244" s="5"/>
      <c r="FI244" s="5"/>
      <c r="FJ244" s="5"/>
      <c r="FK244" s="5"/>
      <c r="FL244" s="5"/>
      <c r="FM244" s="5"/>
      <c r="FN244" s="5"/>
      <c r="FO244" s="5"/>
      <c r="FP244" s="5"/>
      <c r="FQ244" s="5"/>
      <c r="FR244" s="5"/>
      <c r="FS244" s="5"/>
      <c r="FT244" s="5"/>
      <c r="FU244" s="5"/>
      <c r="FV244" s="5"/>
      <c r="FW244" s="5"/>
      <c r="FX244" s="5"/>
      <c r="FY244" s="5"/>
      <c r="FZ244" s="5"/>
      <c r="GA244" s="5"/>
      <c r="GB244" s="5"/>
      <c r="GC244" s="5"/>
      <c r="GD244" s="5"/>
      <c r="GE244" s="5"/>
      <c r="GF244" s="5"/>
      <c r="GG244" s="5"/>
      <c r="GH244" s="5"/>
      <c r="GI244" s="5"/>
      <c r="GJ244" s="5"/>
      <c r="GK244" s="5"/>
      <c r="GL244" s="5"/>
      <c r="GM244" s="5"/>
      <c r="GN244" s="5"/>
      <c r="GO244" s="5"/>
      <c r="GP244" s="5"/>
      <c r="GQ244" s="5"/>
      <c r="GR244" s="5"/>
      <c r="GS244" s="5"/>
      <c r="GT244" s="5"/>
      <c r="GU244" s="5"/>
      <c r="GV244" s="5"/>
      <c r="GW244" s="5"/>
      <c r="GX244" s="5"/>
      <c r="GY244" s="5"/>
      <c r="GZ244" s="5"/>
      <c r="HA244" s="5"/>
      <c r="HB244" s="5"/>
      <c r="HC244" s="5"/>
      <c r="HD244" s="5"/>
      <c r="HE244" s="5"/>
      <c r="HF244" s="5"/>
      <c r="HG244" s="5"/>
      <c r="HH244" s="5"/>
      <c r="HI244" s="5"/>
      <c r="HJ244" s="5"/>
      <c r="HK244" s="5"/>
      <c r="HL244" s="5"/>
      <c r="HM244" s="5"/>
      <c r="HN244" s="5"/>
      <c r="HO244" s="5"/>
      <c r="HP244" s="5"/>
      <c r="HQ244" s="5"/>
      <c r="HR244" s="5"/>
      <c r="HS244" s="5"/>
      <c r="HT244" s="5"/>
      <c r="HU244" s="5"/>
      <c r="HV244" s="5"/>
      <c r="HW244" s="5"/>
      <c r="HX244" s="5"/>
      <c r="HY244" s="5"/>
      <c r="HZ244" s="5"/>
      <c r="IA244" s="5"/>
      <c r="IB244" s="5"/>
      <c r="IC244" s="5"/>
      <c r="ID244" s="5"/>
      <c r="IE244" s="5"/>
      <c r="IF244" s="5"/>
      <c r="IG244" s="5"/>
      <c r="IH244" s="5"/>
      <c r="II244" s="5"/>
      <c r="IJ244" s="5"/>
      <c r="IK244" s="5"/>
      <c r="IL244" s="5"/>
      <c r="IM244" s="5"/>
      <c r="IN244" s="5"/>
      <c r="IO244" s="5"/>
      <c r="IP244" s="5"/>
      <c r="IQ244" s="5"/>
      <c r="IR244" s="5"/>
      <c r="IS244" s="5"/>
      <c r="IT244" s="5"/>
      <c r="IU244" s="5"/>
      <c r="IV244" s="5"/>
      <c r="IW244" s="5"/>
      <c r="IX244" s="5"/>
      <c r="IY244" s="5"/>
      <c r="IZ244" s="5"/>
      <c r="JA244" s="5"/>
      <c r="JB244" s="5"/>
      <c r="JC244" s="5"/>
      <c r="JD244" s="5"/>
      <c r="JE244" s="5"/>
    </row>
    <row r="245" spans="16:265" s="1" customFormat="1" x14ac:dyDescent="0.25">
      <c r="P245" s="2"/>
      <c r="AI245" s="3"/>
      <c r="EL245" s="4"/>
      <c r="EM245" s="4"/>
      <c r="EQ245" s="5"/>
      <c r="ER245" s="5"/>
      <c r="ES245" s="5"/>
      <c r="ET245" s="5"/>
      <c r="EU245" s="5"/>
      <c r="EV245" s="5"/>
      <c r="EW245" s="5"/>
      <c r="EX245" s="5"/>
      <c r="EY245" s="5"/>
      <c r="EZ245" s="5"/>
      <c r="FA245" s="5"/>
      <c r="FB245" s="5"/>
      <c r="FC245" s="5"/>
      <c r="FD245" s="5"/>
      <c r="FE245" s="5"/>
      <c r="FF245" s="5"/>
      <c r="FG245" s="5"/>
      <c r="FH245" s="5"/>
      <c r="FI245" s="5"/>
      <c r="FJ245" s="5"/>
      <c r="FK245" s="5"/>
      <c r="FL245" s="5"/>
      <c r="FM245" s="5"/>
      <c r="FN245" s="5"/>
      <c r="FO245" s="5"/>
      <c r="FP245" s="5"/>
      <c r="FQ245" s="5"/>
      <c r="FR245" s="5"/>
      <c r="FS245" s="5"/>
      <c r="FT245" s="5"/>
      <c r="FU245" s="5"/>
      <c r="FV245" s="5"/>
      <c r="FW245" s="5"/>
      <c r="FX245" s="5"/>
      <c r="FY245" s="5"/>
      <c r="FZ245" s="5"/>
      <c r="GA245" s="5"/>
      <c r="GB245" s="5"/>
      <c r="GC245" s="5"/>
      <c r="GD245" s="5"/>
      <c r="GE245" s="5"/>
      <c r="GF245" s="5"/>
      <c r="GG245" s="5"/>
      <c r="GH245" s="5"/>
      <c r="GI245" s="5"/>
      <c r="GJ245" s="5"/>
      <c r="GK245" s="5"/>
      <c r="GL245" s="5"/>
      <c r="GM245" s="5"/>
      <c r="GN245" s="5"/>
      <c r="GO245" s="5"/>
      <c r="GP245" s="5"/>
      <c r="GQ245" s="5"/>
      <c r="GR245" s="5"/>
      <c r="GS245" s="5"/>
      <c r="GT245" s="5"/>
      <c r="GU245" s="5"/>
      <c r="GV245" s="5"/>
      <c r="GW245" s="5"/>
      <c r="GX245" s="5"/>
      <c r="GY245" s="5"/>
      <c r="GZ245" s="5"/>
      <c r="HA245" s="5"/>
      <c r="HB245" s="5"/>
      <c r="HC245" s="5"/>
      <c r="HD245" s="5"/>
      <c r="HE245" s="5"/>
      <c r="HF245" s="5"/>
      <c r="HG245" s="5"/>
      <c r="HH245" s="5"/>
      <c r="HI245" s="5"/>
      <c r="HJ245" s="5"/>
      <c r="HK245" s="5"/>
      <c r="HL245" s="5"/>
      <c r="HM245" s="5"/>
      <c r="HN245" s="5"/>
      <c r="HO245" s="5"/>
      <c r="HP245" s="5"/>
      <c r="HQ245" s="5"/>
      <c r="HR245" s="5"/>
      <c r="HS245" s="5"/>
      <c r="HT245" s="5"/>
      <c r="HU245" s="5"/>
      <c r="HV245" s="5"/>
      <c r="HW245" s="5"/>
      <c r="HX245" s="5"/>
      <c r="HY245" s="5"/>
      <c r="HZ245" s="5"/>
      <c r="IA245" s="5"/>
      <c r="IB245" s="5"/>
      <c r="IC245" s="5"/>
      <c r="ID245" s="5"/>
      <c r="IE245" s="5"/>
      <c r="IF245" s="5"/>
      <c r="IG245" s="5"/>
      <c r="IH245" s="5"/>
      <c r="II245" s="5"/>
      <c r="IJ245" s="5"/>
      <c r="IK245" s="5"/>
      <c r="IL245" s="5"/>
      <c r="IM245" s="5"/>
      <c r="IN245" s="5"/>
      <c r="IO245" s="5"/>
      <c r="IP245" s="5"/>
      <c r="IQ245" s="5"/>
      <c r="IR245" s="5"/>
      <c r="IS245" s="5"/>
      <c r="IT245" s="5"/>
      <c r="IU245" s="5"/>
      <c r="IV245" s="5"/>
      <c r="IW245" s="5"/>
      <c r="IX245" s="5"/>
      <c r="IY245" s="5"/>
      <c r="IZ245" s="5"/>
      <c r="JA245" s="5"/>
      <c r="JB245" s="5"/>
      <c r="JC245" s="5"/>
      <c r="JD245" s="5"/>
      <c r="JE245" s="5"/>
    </row>
    <row r="246" spans="16:265" s="1" customFormat="1" x14ac:dyDescent="0.25">
      <c r="P246" s="2"/>
      <c r="AI246" s="3"/>
      <c r="EL246" s="4"/>
      <c r="EM246" s="4"/>
      <c r="EQ246" s="5"/>
      <c r="ER246" s="5"/>
      <c r="ES246" s="5"/>
      <c r="ET246" s="5"/>
      <c r="EU246" s="5"/>
      <c r="EV246" s="5"/>
      <c r="EW246" s="5"/>
      <c r="EX246" s="5"/>
      <c r="EY246" s="5"/>
      <c r="EZ246" s="5"/>
      <c r="FA246" s="5"/>
      <c r="FB246" s="5"/>
      <c r="FC246" s="5"/>
      <c r="FD246" s="5"/>
      <c r="FE246" s="5"/>
      <c r="FF246" s="5"/>
      <c r="FG246" s="5"/>
      <c r="FH246" s="5"/>
      <c r="FI246" s="5"/>
      <c r="FJ246" s="5"/>
      <c r="FK246" s="5"/>
      <c r="FL246" s="5"/>
      <c r="FM246" s="5"/>
      <c r="FN246" s="5"/>
      <c r="FO246" s="5"/>
      <c r="FP246" s="5"/>
      <c r="FQ246" s="5"/>
      <c r="FR246" s="5"/>
      <c r="FS246" s="5"/>
      <c r="FT246" s="5"/>
      <c r="FU246" s="5"/>
      <c r="FV246" s="5"/>
      <c r="FW246" s="5"/>
      <c r="FX246" s="5"/>
      <c r="FY246" s="5"/>
      <c r="FZ246" s="5"/>
      <c r="GA246" s="5"/>
      <c r="GB246" s="5"/>
      <c r="GC246" s="5"/>
      <c r="GD246" s="5"/>
      <c r="GE246" s="5"/>
      <c r="GF246" s="5"/>
      <c r="GG246" s="5"/>
      <c r="GH246" s="5"/>
      <c r="GI246" s="5"/>
      <c r="GJ246" s="5"/>
      <c r="GK246" s="5"/>
      <c r="GL246" s="5"/>
      <c r="GM246" s="5"/>
      <c r="GN246" s="5"/>
      <c r="GO246" s="5"/>
      <c r="GP246" s="5"/>
      <c r="GQ246" s="5"/>
      <c r="GR246" s="5"/>
      <c r="GS246" s="5"/>
      <c r="GT246" s="5"/>
      <c r="GU246" s="5"/>
      <c r="GV246" s="5"/>
      <c r="GW246" s="5"/>
      <c r="GX246" s="5"/>
      <c r="GY246" s="5"/>
      <c r="GZ246" s="5"/>
      <c r="HA246" s="5"/>
      <c r="HB246" s="5"/>
      <c r="HC246" s="5"/>
      <c r="HD246" s="5"/>
      <c r="HE246" s="5"/>
      <c r="HF246" s="5"/>
      <c r="HG246" s="5"/>
      <c r="HH246" s="5"/>
      <c r="HI246" s="5"/>
      <c r="HJ246" s="5"/>
      <c r="HK246" s="5"/>
      <c r="HL246" s="5"/>
      <c r="HM246" s="5"/>
      <c r="HN246" s="5"/>
      <c r="HO246" s="5"/>
      <c r="HP246" s="5"/>
      <c r="HQ246" s="5"/>
      <c r="HR246" s="5"/>
      <c r="HS246" s="5"/>
      <c r="HT246" s="5"/>
      <c r="HU246" s="5"/>
      <c r="HV246" s="5"/>
      <c r="HW246" s="5"/>
      <c r="HX246" s="5"/>
      <c r="HY246" s="5"/>
      <c r="HZ246" s="5"/>
      <c r="IA246" s="5"/>
      <c r="IB246" s="5"/>
      <c r="IC246" s="5"/>
      <c r="ID246" s="5"/>
      <c r="IE246" s="5"/>
      <c r="IF246" s="5"/>
      <c r="IG246" s="5"/>
      <c r="IH246" s="5"/>
      <c r="II246" s="5"/>
      <c r="IJ246" s="5"/>
      <c r="IK246" s="5"/>
      <c r="IL246" s="5"/>
      <c r="IM246" s="5"/>
      <c r="IN246" s="5"/>
      <c r="IO246" s="5"/>
      <c r="IP246" s="5"/>
      <c r="IQ246" s="5"/>
      <c r="IR246" s="5"/>
      <c r="IS246" s="5"/>
      <c r="IT246" s="5"/>
      <c r="IU246" s="5"/>
      <c r="IV246" s="5"/>
      <c r="IW246" s="5"/>
      <c r="IX246" s="5"/>
      <c r="IY246" s="5"/>
      <c r="IZ246" s="5"/>
      <c r="JA246" s="5"/>
      <c r="JB246" s="5"/>
      <c r="JC246" s="5"/>
      <c r="JD246" s="5"/>
      <c r="JE246" s="5"/>
    </row>
    <row r="247" spans="16:265" s="1" customFormat="1" x14ac:dyDescent="0.25">
      <c r="P247" s="2"/>
      <c r="AI247" s="3"/>
      <c r="EL247" s="4"/>
      <c r="EM247" s="4"/>
      <c r="EQ247" s="5"/>
      <c r="ER247" s="5"/>
      <c r="ES247" s="5"/>
      <c r="ET247" s="5"/>
      <c r="EU247" s="5"/>
      <c r="EV247" s="5"/>
      <c r="EW247" s="5"/>
      <c r="EX247" s="5"/>
      <c r="EY247" s="5"/>
      <c r="EZ247" s="5"/>
      <c r="FA247" s="5"/>
      <c r="FB247" s="5"/>
      <c r="FC247" s="5"/>
      <c r="FD247" s="5"/>
      <c r="FE247" s="5"/>
      <c r="FF247" s="5"/>
      <c r="FG247" s="5"/>
      <c r="FH247" s="5"/>
      <c r="FI247" s="5"/>
      <c r="FJ247" s="5"/>
      <c r="FK247" s="5"/>
      <c r="FL247" s="5"/>
      <c r="FM247" s="5"/>
      <c r="FN247" s="5"/>
      <c r="FO247" s="5"/>
      <c r="FP247" s="5"/>
      <c r="FQ247" s="5"/>
      <c r="FR247" s="5"/>
      <c r="FS247" s="5"/>
      <c r="FT247" s="5"/>
      <c r="FU247" s="5"/>
      <c r="FV247" s="5"/>
      <c r="FW247" s="5"/>
      <c r="FX247" s="5"/>
      <c r="FY247" s="5"/>
      <c r="FZ247" s="5"/>
      <c r="GA247" s="5"/>
      <c r="GB247" s="5"/>
      <c r="GC247" s="5"/>
      <c r="GD247" s="5"/>
      <c r="GE247" s="5"/>
      <c r="GF247" s="5"/>
      <c r="GG247" s="5"/>
      <c r="GH247" s="5"/>
      <c r="GI247" s="5"/>
      <c r="GJ247" s="5"/>
      <c r="GK247" s="5"/>
      <c r="GL247" s="5"/>
      <c r="GM247" s="5"/>
      <c r="GN247" s="5"/>
      <c r="GO247" s="5"/>
      <c r="GP247" s="5"/>
      <c r="GQ247" s="5"/>
      <c r="GR247" s="5"/>
      <c r="GS247" s="5"/>
      <c r="GT247" s="5"/>
      <c r="GU247" s="5"/>
      <c r="GV247" s="5"/>
      <c r="GW247" s="5"/>
      <c r="GX247" s="5"/>
      <c r="GY247" s="5"/>
      <c r="GZ247" s="5"/>
      <c r="HA247" s="5"/>
      <c r="HB247" s="5"/>
      <c r="HC247" s="5"/>
      <c r="HD247" s="5"/>
      <c r="HE247" s="5"/>
      <c r="HF247" s="5"/>
      <c r="HG247" s="5"/>
      <c r="HH247" s="5"/>
      <c r="HI247" s="5"/>
      <c r="HJ247" s="5"/>
      <c r="HK247" s="5"/>
      <c r="HL247" s="5"/>
      <c r="HM247" s="5"/>
      <c r="HN247" s="5"/>
      <c r="HO247" s="5"/>
      <c r="HP247" s="5"/>
      <c r="HQ247" s="5"/>
      <c r="HR247" s="5"/>
      <c r="HS247" s="5"/>
      <c r="HT247" s="5"/>
      <c r="HU247" s="5"/>
      <c r="HV247" s="5"/>
      <c r="HW247" s="5"/>
      <c r="HX247" s="5"/>
      <c r="HY247" s="5"/>
      <c r="HZ247" s="5"/>
      <c r="IA247" s="5"/>
      <c r="IB247" s="5"/>
      <c r="IC247" s="5"/>
      <c r="ID247" s="5"/>
      <c r="IE247" s="5"/>
      <c r="IF247" s="5"/>
      <c r="IG247" s="5"/>
      <c r="IH247" s="5"/>
      <c r="II247" s="5"/>
      <c r="IJ247" s="5"/>
      <c r="IK247" s="5"/>
      <c r="IL247" s="5"/>
      <c r="IM247" s="5"/>
      <c r="IN247" s="5"/>
      <c r="IO247" s="5"/>
      <c r="IP247" s="5"/>
      <c r="IQ247" s="5"/>
      <c r="IR247" s="5"/>
      <c r="IS247" s="5"/>
      <c r="IT247" s="5"/>
      <c r="IU247" s="5"/>
      <c r="IV247" s="5"/>
      <c r="IW247" s="5"/>
      <c r="IX247" s="5"/>
      <c r="IY247" s="5"/>
      <c r="IZ247" s="5"/>
      <c r="JA247" s="5"/>
      <c r="JB247" s="5"/>
      <c r="JC247" s="5"/>
      <c r="JD247" s="5"/>
      <c r="JE247" s="5"/>
    </row>
    <row r="248" spans="16:265" s="1" customFormat="1" x14ac:dyDescent="0.25">
      <c r="P248" s="2"/>
      <c r="AI248" s="3"/>
      <c r="EL248" s="4"/>
      <c r="EM248" s="4"/>
      <c r="EQ248" s="5"/>
      <c r="ER248" s="5"/>
      <c r="ES248" s="5"/>
      <c r="ET248" s="5"/>
      <c r="EU248" s="5"/>
      <c r="EV248" s="5"/>
      <c r="EW248" s="5"/>
      <c r="EX248" s="5"/>
      <c r="EY248" s="5"/>
      <c r="EZ248" s="5"/>
      <c r="FA248" s="5"/>
      <c r="FB248" s="5"/>
      <c r="FC248" s="5"/>
      <c r="FD248" s="5"/>
      <c r="FE248" s="5"/>
      <c r="FF248" s="5"/>
      <c r="FG248" s="5"/>
      <c r="FH248" s="5"/>
      <c r="FI248" s="5"/>
      <c r="FJ248" s="5"/>
      <c r="FK248" s="5"/>
      <c r="FL248" s="5"/>
      <c r="FM248" s="5"/>
      <c r="FN248" s="5"/>
      <c r="FO248" s="5"/>
      <c r="FP248" s="5"/>
      <c r="FQ248" s="5"/>
      <c r="FR248" s="5"/>
      <c r="FS248" s="5"/>
      <c r="FT248" s="5"/>
      <c r="FU248" s="5"/>
      <c r="FV248" s="5"/>
      <c r="FW248" s="5"/>
      <c r="FX248" s="5"/>
      <c r="FY248" s="5"/>
      <c r="FZ248" s="5"/>
      <c r="GA248" s="5"/>
      <c r="GB248" s="5"/>
      <c r="GC248" s="5"/>
      <c r="GD248" s="5"/>
      <c r="GE248" s="5"/>
      <c r="GF248" s="5"/>
      <c r="GG248" s="5"/>
      <c r="GH248" s="5"/>
      <c r="GI248" s="5"/>
      <c r="GJ248" s="5"/>
      <c r="GK248" s="5"/>
      <c r="GL248" s="5"/>
      <c r="GM248" s="5"/>
      <c r="GN248" s="5"/>
      <c r="GO248" s="5"/>
      <c r="GP248" s="5"/>
      <c r="GQ248" s="5"/>
      <c r="GR248" s="5"/>
      <c r="GS248" s="5"/>
      <c r="GT248" s="5"/>
      <c r="GU248" s="5"/>
      <c r="GV248" s="5"/>
      <c r="GW248" s="5"/>
      <c r="GX248" s="5"/>
      <c r="GY248" s="5"/>
      <c r="GZ248" s="5"/>
      <c r="HA248" s="5"/>
      <c r="HB248" s="5"/>
      <c r="HC248" s="5"/>
      <c r="HD248" s="5"/>
      <c r="HE248" s="5"/>
      <c r="HF248" s="5"/>
      <c r="HG248" s="5"/>
      <c r="HH248" s="5"/>
      <c r="HI248" s="5"/>
      <c r="HJ248" s="5"/>
      <c r="HK248" s="5"/>
      <c r="HL248" s="5"/>
      <c r="HM248" s="5"/>
      <c r="HN248" s="5"/>
      <c r="HO248" s="5"/>
      <c r="HP248" s="5"/>
      <c r="HQ248" s="5"/>
      <c r="HR248" s="5"/>
      <c r="HS248" s="5"/>
      <c r="HT248" s="5"/>
      <c r="HU248" s="5"/>
      <c r="HV248" s="5"/>
      <c r="HW248" s="5"/>
      <c r="HX248" s="5"/>
      <c r="HY248" s="5"/>
      <c r="HZ248" s="5"/>
      <c r="IA248" s="5"/>
      <c r="IB248" s="5"/>
      <c r="IC248" s="5"/>
      <c r="ID248" s="5"/>
      <c r="IE248" s="5"/>
      <c r="IF248" s="5"/>
      <c r="IG248" s="5"/>
      <c r="IH248" s="5"/>
      <c r="II248" s="5"/>
      <c r="IJ248" s="5"/>
      <c r="IK248" s="5"/>
      <c r="IL248" s="5"/>
      <c r="IM248" s="5"/>
      <c r="IN248" s="5"/>
      <c r="IO248" s="5"/>
      <c r="IP248" s="5"/>
      <c r="IQ248" s="5"/>
      <c r="IR248" s="5"/>
      <c r="IS248" s="5"/>
      <c r="IT248" s="5"/>
      <c r="IU248" s="5"/>
      <c r="IV248" s="5"/>
      <c r="IW248" s="5"/>
      <c r="IX248" s="5"/>
      <c r="IY248" s="5"/>
      <c r="IZ248" s="5"/>
      <c r="JA248" s="5"/>
      <c r="JB248" s="5"/>
      <c r="JC248" s="5"/>
      <c r="JD248" s="5"/>
      <c r="JE248" s="5"/>
    </row>
    <row r="249" spans="16:265" s="1" customFormat="1" x14ac:dyDescent="0.25">
      <c r="P249" s="2"/>
      <c r="AI249" s="3"/>
      <c r="EL249" s="4"/>
      <c r="EM249" s="4"/>
      <c r="EQ249" s="5"/>
      <c r="ER249" s="5"/>
      <c r="ES249" s="5"/>
      <c r="ET249" s="5"/>
      <c r="EU249" s="5"/>
      <c r="EV249" s="5"/>
      <c r="EW249" s="5"/>
      <c r="EX249" s="5"/>
      <c r="EY249" s="5"/>
      <c r="EZ249" s="5"/>
      <c r="FA249" s="5"/>
      <c r="FB249" s="5"/>
      <c r="FC249" s="5"/>
      <c r="FD249" s="5"/>
      <c r="FE249" s="5"/>
      <c r="FF249" s="5"/>
      <c r="FG249" s="5"/>
      <c r="FH249" s="5"/>
      <c r="FI249" s="5"/>
      <c r="FJ249" s="5"/>
      <c r="FK249" s="5"/>
      <c r="FL249" s="5"/>
      <c r="FM249" s="5"/>
      <c r="FN249" s="5"/>
      <c r="FO249" s="5"/>
      <c r="FP249" s="5"/>
      <c r="FQ249" s="5"/>
      <c r="FR249" s="5"/>
      <c r="FS249" s="5"/>
      <c r="FT249" s="5"/>
      <c r="FU249" s="5"/>
      <c r="FV249" s="5"/>
      <c r="FW249" s="5"/>
      <c r="FX249" s="5"/>
      <c r="FY249" s="5"/>
      <c r="FZ249" s="5"/>
      <c r="GA249" s="5"/>
      <c r="GB249" s="5"/>
      <c r="GC249" s="5"/>
      <c r="GD249" s="5"/>
      <c r="GE249" s="5"/>
      <c r="GF249" s="5"/>
      <c r="GG249" s="5"/>
      <c r="GH249" s="5"/>
      <c r="GI249" s="5"/>
      <c r="GJ249" s="5"/>
      <c r="GK249" s="5"/>
      <c r="GL249" s="5"/>
      <c r="GM249" s="5"/>
      <c r="GN249" s="5"/>
      <c r="GO249" s="5"/>
      <c r="GP249" s="5"/>
      <c r="GQ249" s="5"/>
      <c r="GR249" s="5"/>
      <c r="GS249" s="5"/>
      <c r="GT249" s="5"/>
      <c r="GU249" s="5"/>
      <c r="GV249" s="5"/>
      <c r="GW249" s="5"/>
      <c r="GX249" s="5"/>
      <c r="GY249" s="5"/>
      <c r="GZ249" s="5"/>
      <c r="HA249" s="5"/>
      <c r="HB249" s="5"/>
      <c r="HC249" s="5"/>
      <c r="HD249" s="5"/>
      <c r="HE249" s="5"/>
      <c r="HF249" s="5"/>
      <c r="HG249" s="5"/>
      <c r="HH249" s="5"/>
      <c r="HI249" s="5"/>
      <c r="HJ249" s="5"/>
      <c r="HK249" s="5"/>
      <c r="HL249" s="5"/>
      <c r="HM249" s="5"/>
      <c r="HN249" s="5"/>
      <c r="HO249" s="5"/>
      <c r="HP249" s="5"/>
      <c r="HQ249" s="5"/>
      <c r="HR249" s="5"/>
      <c r="HS249" s="5"/>
      <c r="HT249" s="5"/>
      <c r="HU249" s="5"/>
      <c r="HV249" s="5"/>
      <c r="HW249" s="5"/>
      <c r="HX249" s="5"/>
      <c r="HY249" s="5"/>
      <c r="HZ249" s="5"/>
      <c r="IA249" s="5"/>
      <c r="IB249" s="5"/>
      <c r="IC249" s="5"/>
      <c r="ID249" s="5"/>
      <c r="IE249" s="5"/>
      <c r="IF249" s="5"/>
      <c r="IG249" s="5"/>
      <c r="IH249" s="5"/>
      <c r="II249" s="5"/>
      <c r="IJ249" s="5"/>
      <c r="IK249" s="5"/>
      <c r="IL249" s="5"/>
      <c r="IM249" s="5"/>
      <c r="IN249" s="5"/>
      <c r="IO249" s="5"/>
      <c r="IP249" s="5"/>
      <c r="IQ249" s="5"/>
      <c r="IR249" s="5"/>
      <c r="IS249" s="5"/>
      <c r="IT249" s="5"/>
      <c r="IU249" s="5"/>
      <c r="IV249" s="5"/>
      <c r="IW249" s="5"/>
      <c r="IX249" s="5"/>
      <c r="IY249" s="5"/>
      <c r="IZ249" s="5"/>
      <c r="JA249" s="5"/>
      <c r="JB249" s="5"/>
      <c r="JC249" s="5"/>
      <c r="JD249" s="5"/>
      <c r="JE249" s="5"/>
    </row>
    <row r="250" spans="16:265" s="1" customFormat="1" x14ac:dyDescent="0.25">
      <c r="P250" s="2"/>
      <c r="AI250" s="3"/>
      <c r="EL250" s="4"/>
      <c r="EM250" s="4"/>
      <c r="EQ250" s="5"/>
      <c r="ER250" s="5"/>
      <c r="ES250" s="5"/>
      <c r="ET250" s="5"/>
      <c r="EU250" s="5"/>
      <c r="EV250" s="5"/>
      <c r="EW250" s="5"/>
      <c r="EX250" s="5"/>
      <c r="EY250" s="5"/>
      <c r="EZ250" s="5"/>
      <c r="FA250" s="5"/>
      <c r="FB250" s="5"/>
      <c r="FC250" s="5"/>
      <c r="FD250" s="5"/>
      <c r="FE250" s="5"/>
      <c r="FF250" s="5"/>
      <c r="FG250" s="5"/>
      <c r="FH250" s="5"/>
      <c r="FI250" s="5"/>
      <c r="FJ250" s="5"/>
      <c r="FK250" s="5"/>
      <c r="FL250" s="5"/>
      <c r="FM250" s="5"/>
      <c r="FN250" s="5"/>
      <c r="FO250" s="5"/>
      <c r="FP250" s="5"/>
      <c r="FQ250" s="5"/>
      <c r="FR250" s="5"/>
      <c r="FS250" s="5"/>
      <c r="FT250" s="5"/>
      <c r="FU250" s="5"/>
      <c r="FV250" s="5"/>
      <c r="FW250" s="5"/>
      <c r="FX250" s="5"/>
      <c r="FY250" s="5"/>
      <c r="FZ250" s="5"/>
      <c r="GA250" s="5"/>
      <c r="GB250" s="5"/>
      <c r="GC250" s="5"/>
      <c r="GD250" s="5"/>
      <c r="GE250" s="5"/>
      <c r="GF250" s="5"/>
      <c r="GG250" s="5"/>
      <c r="GH250" s="5"/>
      <c r="GI250" s="5"/>
      <c r="GJ250" s="5"/>
      <c r="GK250" s="5"/>
      <c r="GL250" s="5"/>
      <c r="GM250" s="5"/>
      <c r="GN250" s="5"/>
      <c r="GO250" s="5"/>
      <c r="GP250" s="5"/>
      <c r="GQ250" s="5"/>
      <c r="GR250" s="5"/>
      <c r="GS250" s="5"/>
      <c r="GT250" s="5"/>
      <c r="GU250" s="5"/>
      <c r="GV250" s="5"/>
      <c r="GW250" s="5"/>
      <c r="GX250" s="5"/>
      <c r="GY250" s="5"/>
      <c r="GZ250" s="5"/>
      <c r="HA250" s="5"/>
      <c r="HB250" s="5"/>
      <c r="HC250" s="5"/>
      <c r="HD250" s="5"/>
      <c r="HE250" s="5"/>
      <c r="HF250" s="5"/>
      <c r="HG250" s="5"/>
      <c r="HH250" s="5"/>
      <c r="HI250" s="5"/>
      <c r="HJ250" s="5"/>
      <c r="HK250" s="5"/>
      <c r="HL250" s="5"/>
      <c r="HM250" s="5"/>
      <c r="HN250" s="5"/>
      <c r="HO250" s="5"/>
      <c r="HP250" s="5"/>
      <c r="HQ250" s="5"/>
      <c r="HR250" s="5"/>
      <c r="HS250" s="5"/>
      <c r="HT250" s="5"/>
      <c r="HU250" s="5"/>
      <c r="HV250" s="5"/>
      <c r="HW250" s="5"/>
      <c r="HX250" s="5"/>
      <c r="HY250" s="5"/>
      <c r="HZ250" s="5"/>
      <c r="IA250" s="5"/>
      <c r="IB250" s="5"/>
      <c r="IC250" s="5"/>
      <c r="ID250" s="5"/>
      <c r="IE250" s="5"/>
      <c r="IF250" s="5"/>
      <c r="IG250" s="5"/>
      <c r="IH250" s="5"/>
      <c r="II250" s="5"/>
      <c r="IJ250" s="5"/>
      <c r="IK250" s="5"/>
      <c r="IL250" s="5"/>
      <c r="IM250" s="5"/>
      <c r="IN250" s="5"/>
      <c r="IO250" s="5"/>
      <c r="IP250" s="5"/>
      <c r="IQ250" s="5"/>
      <c r="IR250" s="5"/>
      <c r="IS250" s="5"/>
      <c r="IT250" s="5"/>
      <c r="IU250" s="5"/>
      <c r="IV250" s="5"/>
      <c r="IW250" s="5"/>
      <c r="IX250" s="5"/>
      <c r="IY250" s="5"/>
      <c r="IZ250" s="5"/>
      <c r="JA250" s="5"/>
      <c r="JB250" s="5"/>
      <c r="JC250" s="5"/>
      <c r="JD250" s="5"/>
      <c r="JE250" s="5"/>
    </row>
    <row r="251" spans="16:265" s="1" customFormat="1" x14ac:dyDescent="0.25">
      <c r="P251" s="2"/>
      <c r="AI251" s="3"/>
      <c r="EL251" s="4"/>
      <c r="EM251" s="4"/>
      <c r="EQ251" s="5"/>
      <c r="ER251" s="5"/>
      <c r="ES251" s="5"/>
      <c r="ET251" s="5"/>
      <c r="EU251" s="5"/>
      <c r="EV251" s="5"/>
      <c r="EW251" s="5"/>
      <c r="EX251" s="5"/>
      <c r="EY251" s="5"/>
      <c r="EZ251" s="5"/>
      <c r="FA251" s="5"/>
      <c r="FB251" s="5"/>
      <c r="FC251" s="5"/>
      <c r="FD251" s="5"/>
      <c r="FE251" s="5"/>
      <c r="FF251" s="5"/>
      <c r="FG251" s="5"/>
      <c r="FH251" s="5"/>
      <c r="FI251" s="5"/>
      <c r="FJ251" s="5"/>
      <c r="FK251" s="5"/>
      <c r="FL251" s="5"/>
      <c r="FM251" s="5"/>
      <c r="FN251" s="5"/>
      <c r="FO251" s="5"/>
      <c r="FP251" s="5"/>
      <c r="FQ251" s="5"/>
      <c r="FR251" s="5"/>
      <c r="FS251" s="5"/>
      <c r="FT251" s="5"/>
      <c r="FU251" s="5"/>
      <c r="FV251" s="5"/>
      <c r="FW251" s="5"/>
      <c r="FX251" s="5"/>
      <c r="FY251" s="5"/>
      <c r="FZ251" s="5"/>
      <c r="GA251" s="5"/>
      <c r="GB251" s="5"/>
      <c r="GC251" s="5"/>
      <c r="GD251" s="5"/>
      <c r="GE251" s="5"/>
      <c r="GF251" s="5"/>
      <c r="GG251" s="5"/>
      <c r="GH251" s="5"/>
      <c r="GI251" s="5"/>
      <c r="GJ251" s="5"/>
      <c r="GK251" s="5"/>
      <c r="GL251" s="5"/>
      <c r="GM251" s="5"/>
      <c r="GN251" s="5"/>
      <c r="GO251" s="5"/>
      <c r="GP251" s="5"/>
      <c r="GQ251" s="5"/>
      <c r="GR251" s="5"/>
      <c r="GS251" s="5"/>
      <c r="GT251" s="5"/>
      <c r="GU251" s="5"/>
      <c r="GV251" s="5"/>
      <c r="GW251" s="5"/>
      <c r="GX251" s="5"/>
      <c r="GY251" s="5"/>
      <c r="GZ251" s="5"/>
      <c r="HA251" s="5"/>
      <c r="HB251" s="5"/>
      <c r="HC251" s="5"/>
      <c r="HD251" s="5"/>
      <c r="HE251" s="5"/>
      <c r="HF251" s="5"/>
      <c r="HG251" s="5"/>
      <c r="HH251" s="5"/>
      <c r="HI251" s="5"/>
      <c r="HJ251" s="5"/>
      <c r="HK251" s="5"/>
      <c r="HL251" s="5"/>
      <c r="HM251" s="5"/>
      <c r="HN251" s="5"/>
      <c r="HO251" s="5"/>
      <c r="HP251" s="5"/>
      <c r="HQ251" s="5"/>
      <c r="HR251" s="5"/>
      <c r="HS251" s="5"/>
      <c r="HT251" s="5"/>
      <c r="HU251" s="5"/>
      <c r="HV251" s="5"/>
      <c r="HW251" s="5"/>
      <c r="HX251" s="5"/>
      <c r="HY251" s="5"/>
      <c r="HZ251" s="5"/>
      <c r="IA251" s="5"/>
      <c r="IB251" s="5"/>
      <c r="IC251" s="5"/>
      <c r="ID251" s="5"/>
      <c r="IE251" s="5"/>
      <c r="IF251" s="5"/>
      <c r="IG251" s="5"/>
      <c r="IH251" s="5"/>
      <c r="II251" s="5"/>
      <c r="IJ251" s="5"/>
      <c r="IK251" s="5"/>
      <c r="IL251" s="5"/>
      <c r="IM251" s="5"/>
      <c r="IN251" s="5"/>
      <c r="IO251" s="5"/>
      <c r="IP251" s="5"/>
      <c r="IQ251" s="5"/>
      <c r="IR251" s="5"/>
      <c r="IS251" s="5"/>
      <c r="IT251" s="5"/>
      <c r="IU251" s="5"/>
      <c r="IV251" s="5"/>
      <c r="IW251" s="5"/>
      <c r="IX251" s="5"/>
      <c r="IY251" s="5"/>
      <c r="IZ251" s="5"/>
      <c r="JA251" s="5"/>
      <c r="JB251" s="5"/>
      <c r="JC251" s="5"/>
      <c r="JD251" s="5"/>
      <c r="JE251" s="5"/>
    </row>
    <row r="252" spans="16:265" s="1" customFormat="1" x14ac:dyDescent="0.25">
      <c r="P252" s="2"/>
      <c r="AI252" s="3"/>
      <c r="EL252" s="4"/>
      <c r="EM252" s="4"/>
      <c r="EQ252" s="5"/>
      <c r="ER252" s="5"/>
      <c r="ES252" s="5"/>
      <c r="ET252" s="5"/>
      <c r="EU252" s="5"/>
      <c r="EV252" s="5"/>
      <c r="EW252" s="5"/>
      <c r="EX252" s="5"/>
      <c r="EY252" s="5"/>
      <c r="EZ252" s="5"/>
      <c r="FA252" s="5"/>
      <c r="FB252" s="5"/>
      <c r="FC252" s="5"/>
      <c r="FD252" s="5"/>
      <c r="FE252" s="5"/>
      <c r="FF252" s="5"/>
      <c r="FG252" s="5"/>
      <c r="FH252" s="5"/>
      <c r="FI252" s="5"/>
      <c r="FJ252" s="5"/>
      <c r="FK252" s="5"/>
      <c r="FL252" s="5"/>
      <c r="FM252" s="5"/>
      <c r="FN252" s="5"/>
      <c r="FO252" s="5"/>
      <c r="FP252" s="5"/>
      <c r="FQ252" s="5"/>
      <c r="FR252" s="5"/>
      <c r="FS252" s="5"/>
      <c r="FT252" s="5"/>
      <c r="FU252" s="5"/>
      <c r="FV252" s="5"/>
      <c r="FW252" s="5"/>
      <c r="FX252" s="5"/>
      <c r="FY252" s="5"/>
      <c r="FZ252" s="5"/>
      <c r="GA252" s="5"/>
      <c r="GB252" s="5"/>
      <c r="GC252" s="5"/>
      <c r="GD252" s="5"/>
      <c r="GE252" s="5"/>
      <c r="GF252" s="5"/>
      <c r="GG252" s="5"/>
      <c r="GH252" s="5"/>
      <c r="GI252" s="5"/>
      <c r="GJ252" s="5"/>
      <c r="GK252" s="5"/>
      <c r="GL252" s="5"/>
      <c r="GM252" s="5"/>
      <c r="GN252" s="5"/>
      <c r="GO252" s="5"/>
      <c r="GP252" s="5"/>
      <c r="GQ252" s="5"/>
      <c r="GR252" s="5"/>
      <c r="GS252" s="5"/>
      <c r="GT252" s="5"/>
      <c r="GU252" s="5"/>
      <c r="GV252" s="5"/>
      <c r="GW252" s="5"/>
      <c r="GX252" s="5"/>
      <c r="GY252" s="5"/>
      <c r="GZ252" s="5"/>
      <c r="HA252" s="5"/>
      <c r="HB252" s="5"/>
      <c r="HC252" s="5"/>
      <c r="HD252" s="5"/>
      <c r="HE252" s="5"/>
      <c r="HF252" s="5"/>
      <c r="HG252" s="5"/>
      <c r="HH252" s="5"/>
      <c r="HI252" s="5"/>
      <c r="HJ252" s="5"/>
      <c r="HK252" s="5"/>
      <c r="HL252" s="5"/>
      <c r="HM252" s="5"/>
      <c r="HN252" s="5"/>
      <c r="HO252" s="5"/>
      <c r="HP252" s="5"/>
      <c r="HQ252" s="5"/>
      <c r="HR252" s="5"/>
      <c r="HS252" s="5"/>
      <c r="HT252" s="5"/>
      <c r="HU252" s="5"/>
      <c r="HV252" s="5"/>
      <c r="HW252" s="5"/>
      <c r="HX252" s="5"/>
      <c r="HY252" s="5"/>
      <c r="HZ252" s="5"/>
      <c r="IA252" s="5"/>
      <c r="IB252" s="5"/>
      <c r="IC252" s="5"/>
      <c r="ID252" s="5"/>
      <c r="IE252" s="5"/>
      <c r="IF252" s="5"/>
      <c r="IG252" s="5"/>
      <c r="IH252" s="5"/>
      <c r="II252" s="5"/>
      <c r="IJ252" s="5"/>
      <c r="IK252" s="5"/>
      <c r="IL252" s="5"/>
      <c r="IM252" s="5"/>
      <c r="IN252" s="5"/>
      <c r="IO252" s="5"/>
      <c r="IP252" s="5"/>
      <c r="IQ252" s="5"/>
      <c r="IR252" s="5"/>
      <c r="IS252" s="5"/>
      <c r="IT252" s="5"/>
      <c r="IU252" s="5"/>
      <c r="IV252" s="5"/>
      <c r="IW252" s="5"/>
      <c r="IX252" s="5"/>
      <c r="IY252" s="5"/>
      <c r="IZ252" s="5"/>
      <c r="JA252" s="5"/>
      <c r="JB252" s="5"/>
      <c r="JC252" s="5"/>
      <c r="JD252" s="5"/>
      <c r="JE252" s="5"/>
    </row>
    <row r="253" spans="16:265" s="1" customFormat="1" x14ac:dyDescent="0.25">
      <c r="P253" s="2"/>
      <c r="AI253" s="3"/>
      <c r="EL253" s="4"/>
      <c r="EM253" s="4"/>
      <c r="EQ253" s="5"/>
      <c r="ER253" s="5"/>
      <c r="ES253" s="5"/>
      <c r="ET253" s="5"/>
      <c r="EU253" s="5"/>
      <c r="EV253" s="5"/>
      <c r="EW253" s="5"/>
      <c r="EX253" s="5"/>
      <c r="EY253" s="5"/>
      <c r="EZ253" s="5"/>
      <c r="FA253" s="5"/>
      <c r="FB253" s="5"/>
      <c r="FC253" s="5"/>
      <c r="FD253" s="5"/>
      <c r="FE253" s="5"/>
      <c r="FF253" s="5"/>
      <c r="FG253" s="5"/>
      <c r="FH253" s="5"/>
      <c r="FI253" s="5"/>
      <c r="FJ253" s="5"/>
      <c r="FK253" s="5"/>
      <c r="FL253" s="5"/>
      <c r="FM253" s="5"/>
      <c r="FN253" s="5"/>
      <c r="FO253" s="5"/>
      <c r="FP253" s="5"/>
      <c r="FQ253" s="5"/>
      <c r="FR253" s="5"/>
      <c r="FS253" s="5"/>
      <c r="FT253" s="5"/>
      <c r="FU253" s="5"/>
      <c r="FV253" s="5"/>
      <c r="FW253" s="5"/>
      <c r="FX253" s="5"/>
      <c r="FY253" s="5"/>
      <c r="FZ253" s="5"/>
      <c r="GA253" s="5"/>
      <c r="GB253" s="5"/>
      <c r="GC253" s="5"/>
      <c r="GD253" s="5"/>
      <c r="GE253" s="5"/>
      <c r="GF253" s="5"/>
      <c r="GG253" s="5"/>
      <c r="GH253" s="5"/>
      <c r="GI253" s="5"/>
      <c r="GJ253" s="5"/>
      <c r="GK253" s="5"/>
      <c r="GL253" s="5"/>
      <c r="GM253" s="5"/>
      <c r="GN253" s="5"/>
      <c r="GO253" s="5"/>
      <c r="GP253" s="5"/>
      <c r="GQ253" s="5"/>
      <c r="GR253" s="5"/>
      <c r="GS253" s="5"/>
      <c r="GT253" s="5"/>
      <c r="GU253" s="5"/>
      <c r="GV253" s="5"/>
      <c r="GW253" s="5"/>
      <c r="GX253" s="5"/>
      <c r="GY253" s="5"/>
      <c r="GZ253" s="5"/>
      <c r="HA253" s="5"/>
      <c r="HB253" s="5"/>
      <c r="HC253" s="5"/>
      <c r="HD253" s="5"/>
      <c r="HE253" s="5"/>
      <c r="HF253" s="5"/>
      <c r="HG253" s="5"/>
      <c r="HH253" s="5"/>
      <c r="HI253" s="5"/>
      <c r="HJ253" s="5"/>
      <c r="HK253" s="5"/>
      <c r="HL253" s="5"/>
      <c r="HM253" s="5"/>
      <c r="HN253" s="5"/>
      <c r="HO253" s="5"/>
      <c r="HP253" s="5"/>
      <c r="HQ253" s="5"/>
      <c r="HR253" s="5"/>
      <c r="HS253" s="5"/>
      <c r="HT253" s="5"/>
      <c r="HU253" s="5"/>
      <c r="HV253" s="5"/>
      <c r="HW253" s="5"/>
      <c r="HX253" s="5"/>
      <c r="HY253" s="5"/>
      <c r="HZ253" s="5"/>
      <c r="IA253" s="5"/>
      <c r="IB253" s="5"/>
      <c r="IC253" s="5"/>
      <c r="ID253" s="5"/>
      <c r="IE253" s="5"/>
      <c r="IF253" s="5"/>
      <c r="IG253" s="5"/>
      <c r="IH253" s="5"/>
      <c r="II253" s="5"/>
      <c r="IJ253" s="5"/>
      <c r="IK253" s="5"/>
      <c r="IL253" s="5"/>
      <c r="IM253" s="5"/>
      <c r="IN253" s="5"/>
      <c r="IO253" s="5"/>
      <c r="IP253" s="5"/>
      <c r="IQ253" s="5"/>
      <c r="IR253" s="5"/>
      <c r="IS253" s="5"/>
      <c r="IT253" s="5"/>
      <c r="IU253" s="5"/>
      <c r="IV253" s="5"/>
      <c r="IW253" s="5"/>
      <c r="IX253" s="5"/>
      <c r="IY253" s="5"/>
      <c r="IZ253" s="5"/>
      <c r="JA253" s="5"/>
      <c r="JB253" s="5"/>
      <c r="JC253" s="5"/>
      <c r="JD253" s="5"/>
      <c r="JE253" s="5"/>
    </row>
    <row r="254" spans="16:265" s="1" customFormat="1" x14ac:dyDescent="0.25">
      <c r="P254" s="2"/>
      <c r="AI254" s="3"/>
      <c r="EL254" s="4"/>
      <c r="EM254" s="4"/>
      <c r="EQ254" s="5"/>
      <c r="ER254" s="5"/>
      <c r="ES254" s="5"/>
      <c r="ET254" s="5"/>
      <c r="EU254" s="5"/>
      <c r="EV254" s="5"/>
      <c r="EW254" s="5"/>
      <c r="EX254" s="5"/>
      <c r="EY254" s="5"/>
      <c r="EZ254" s="5"/>
      <c r="FA254" s="5"/>
      <c r="FB254" s="5"/>
      <c r="FC254" s="5"/>
      <c r="FD254" s="5"/>
      <c r="FE254" s="5"/>
      <c r="FF254" s="5"/>
      <c r="FG254" s="5"/>
      <c r="FH254" s="5"/>
      <c r="FI254" s="5"/>
      <c r="FJ254" s="5"/>
      <c r="FK254" s="5"/>
      <c r="FL254" s="5"/>
      <c r="FM254" s="5"/>
      <c r="FN254" s="5"/>
      <c r="FO254" s="5"/>
      <c r="FP254" s="5"/>
      <c r="FQ254" s="5"/>
      <c r="FR254" s="5"/>
      <c r="FS254" s="5"/>
      <c r="FT254" s="5"/>
      <c r="FU254" s="5"/>
      <c r="FV254" s="5"/>
      <c r="FW254" s="5"/>
      <c r="FX254" s="5"/>
      <c r="FY254" s="5"/>
      <c r="FZ254" s="5"/>
      <c r="GA254" s="5"/>
      <c r="GB254" s="5"/>
      <c r="GC254" s="5"/>
      <c r="GD254" s="5"/>
      <c r="GE254" s="5"/>
      <c r="GF254" s="5"/>
      <c r="GG254" s="5"/>
      <c r="GH254" s="5"/>
      <c r="GI254" s="5"/>
      <c r="GJ254" s="5"/>
      <c r="GK254" s="5"/>
      <c r="GL254" s="5"/>
      <c r="GM254" s="5"/>
      <c r="GN254" s="5"/>
      <c r="GO254" s="5"/>
      <c r="GP254" s="5"/>
      <c r="GQ254" s="5"/>
      <c r="GR254" s="5"/>
      <c r="GS254" s="5"/>
      <c r="GT254" s="5"/>
      <c r="GU254" s="5"/>
      <c r="GV254" s="5"/>
      <c r="GW254" s="5"/>
      <c r="GX254" s="5"/>
      <c r="GY254" s="5"/>
      <c r="GZ254" s="5"/>
      <c r="HA254" s="5"/>
      <c r="HB254" s="5"/>
      <c r="HC254" s="5"/>
      <c r="HD254" s="5"/>
      <c r="HE254" s="5"/>
      <c r="HF254" s="5"/>
      <c r="HG254" s="5"/>
      <c r="HH254" s="5"/>
      <c r="HI254" s="5"/>
      <c r="HJ254" s="5"/>
      <c r="HK254" s="5"/>
      <c r="HL254" s="5"/>
      <c r="HM254" s="5"/>
      <c r="HN254" s="5"/>
      <c r="HO254" s="5"/>
      <c r="HP254" s="5"/>
      <c r="HQ254" s="5"/>
      <c r="HR254" s="5"/>
      <c r="HS254" s="5"/>
      <c r="HT254" s="5"/>
      <c r="HU254" s="5"/>
      <c r="HV254" s="5"/>
      <c r="HW254" s="5"/>
      <c r="HX254" s="5"/>
      <c r="HY254" s="5"/>
      <c r="HZ254" s="5"/>
      <c r="IA254" s="5"/>
      <c r="IB254" s="5"/>
      <c r="IC254" s="5"/>
      <c r="ID254" s="5"/>
      <c r="IE254" s="5"/>
      <c r="IF254" s="5"/>
      <c r="IG254" s="5"/>
      <c r="IH254" s="5"/>
      <c r="II254" s="5"/>
      <c r="IJ254" s="5"/>
      <c r="IK254" s="5"/>
      <c r="IL254" s="5"/>
      <c r="IM254" s="5"/>
      <c r="IN254" s="5"/>
      <c r="IO254" s="5"/>
      <c r="IP254" s="5"/>
      <c r="IQ254" s="5"/>
      <c r="IR254" s="5"/>
      <c r="IS254" s="5"/>
      <c r="IT254" s="5"/>
      <c r="IU254" s="5"/>
      <c r="IV254" s="5"/>
      <c r="IW254" s="5"/>
      <c r="IX254" s="5"/>
      <c r="IY254" s="5"/>
      <c r="IZ254" s="5"/>
      <c r="JA254" s="5"/>
      <c r="JB254" s="5"/>
      <c r="JC254" s="5"/>
      <c r="JD254" s="5"/>
      <c r="JE254" s="5"/>
    </row>
    <row r="255" spans="16:265" s="1" customFormat="1" x14ac:dyDescent="0.25">
      <c r="P255" s="2"/>
      <c r="AI255" s="3"/>
      <c r="EL255" s="4"/>
      <c r="EM255" s="4"/>
      <c r="EQ255" s="5"/>
      <c r="ER255" s="5"/>
      <c r="ES255" s="5"/>
      <c r="ET255" s="5"/>
      <c r="EU255" s="5"/>
      <c r="EV255" s="5"/>
      <c r="EW255" s="5"/>
      <c r="EX255" s="5"/>
      <c r="EY255" s="5"/>
      <c r="EZ255" s="5"/>
      <c r="FA255" s="5"/>
      <c r="FB255" s="5"/>
      <c r="FC255" s="5"/>
      <c r="FD255" s="5"/>
      <c r="FE255" s="5"/>
      <c r="FF255" s="5"/>
      <c r="FG255" s="5"/>
      <c r="FH255" s="5"/>
      <c r="FI255" s="5"/>
      <c r="FJ255" s="5"/>
      <c r="FK255" s="5"/>
      <c r="FL255" s="5"/>
      <c r="FM255" s="5"/>
      <c r="FN255" s="5"/>
      <c r="FO255" s="5"/>
      <c r="FP255" s="5"/>
      <c r="FQ255" s="5"/>
      <c r="FR255" s="5"/>
      <c r="FS255" s="5"/>
      <c r="FT255" s="5"/>
      <c r="FU255" s="5"/>
      <c r="FV255" s="5"/>
      <c r="FW255" s="5"/>
      <c r="FX255" s="5"/>
      <c r="FY255" s="5"/>
      <c r="FZ255" s="5"/>
      <c r="GA255" s="5"/>
      <c r="GB255" s="5"/>
      <c r="GC255" s="5"/>
      <c r="GD255" s="5"/>
      <c r="GE255" s="5"/>
      <c r="GF255" s="5"/>
      <c r="GG255" s="5"/>
      <c r="GH255" s="5"/>
      <c r="GI255" s="5"/>
      <c r="GJ255" s="5"/>
      <c r="GK255" s="5"/>
      <c r="GL255" s="5"/>
      <c r="GM255" s="5"/>
      <c r="GN255" s="5"/>
      <c r="GO255" s="5"/>
      <c r="GP255" s="5"/>
      <c r="GQ255" s="5"/>
      <c r="GR255" s="5"/>
      <c r="GS255" s="5"/>
      <c r="GT255" s="5"/>
      <c r="GU255" s="5"/>
      <c r="GV255" s="5"/>
      <c r="GW255" s="5"/>
      <c r="GX255" s="5"/>
      <c r="GY255" s="5"/>
      <c r="GZ255" s="5"/>
      <c r="HA255" s="5"/>
      <c r="HB255" s="5"/>
      <c r="HC255" s="5"/>
      <c r="HD255" s="5"/>
      <c r="HE255" s="5"/>
      <c r="HF255" s="5"/>
      <c r="HG255" s="5"/>
      <c r="HH255" s="5"/>
      <c r="HI255" s="5"/>
      <c r="HJ255" s="5"/>
      <c r="HK255" s="5"/>
      <c r="HL255" s="5"/>
      <c r="HM255" s="5"/>
      <c r="HN255" s="5"/>
      <c r="HO255" s="5"/>
      <c r="HP255" s="5"/>
      <c r="HQ255" s="5"/>
      <c r="HR255" s="5"/>
      <c r="HS255" s="5"/>
      <c r="HT255" s="5"/>
      <c r="HU255" s="5"/>
      <c r="HV255" s="5"/>
      <c r="HW255" s="5"/>
      <c r="HX255" s="5"/>
      <c r="HY255" s="5"/>
      <c r="HZ255" s="5"/>
      <c r="IA255" s="5"/>
      <c r="IB255" s="5"/>
      <c r="IC255" s="5"/>
      <c r="ID255" s="5"/>
      <c r="IE255" s="5"/>
      <c r="IF255" s="5"/>
      <c r="IG255" s="5"/>
      <c r="IH255" s="5"/>
      <c r="II255" s="5"/>
      <c r="IJ255" s="5"/>
      <c r="IK255" s="5"/>
      <c r="IL255" s="5"/>
      <c r="IM255" s="5"/>
      <c r="IN255" s="5"/>
      <c r="IO255" s="5"/>
      <c r="IP255" s="5"/>
      <c r="IQ255" s="5"/>
      <c r="IR255" s="5"/>
      <c r="IS255" s="5"/>
      <c r="IT255" s="5"/>
      <c r="IU255" s="5"/>
      <c r="IV255" s="5"/>
      <c r="IW255" s="5"/>
      <c r="IX255" s="5"/>
      <c r="IY255" s="5"/>
      <c r="IZ255" s="5"/>
      <c r="JA255" s="5"/>
      <c r="JB255" s="5"/>
      <c r="JC255" s="5"/>
      <c r="JD255" s="5"/>
      <c r="JE255" s="5"/>
    </row>
    <row r="256" spans="16:265" s="1" customFormat="1" x14ac:dyDescent="0.25">
      <c r="P256" s="2"/>
      <c r="AI256" s="3"/>
      <c r="EL256" s="4"/>
      <c r="EM256" s="4"/>
      <c r="EQ256" s="5"/>
      <c r="ER256" s="5"/>
      <c r="ES256" s="5"/>
      <c r="ET256" s="5"/>
      <c r="EU256" s="5"/>
      <c r="EV256" s="5"/>
      <c r="EW256" s="5"/>
      <c r="EX256" s="5"/>
      <c r="EY256" s="5"/>
      <c r="EZ256" s="5"/>
      <c r="FA256" s="5"/>
      <c r="FB256" s="5"/>
      <c r="FC256" s="5"/>
      <c r="FD256" s="5"/>
      <c r="FE256" s="5"/>
      <c r="FF256" s="5"/>
      <c r="FG256" s="5"/>
      <c r="FH256" s="5"/>
      <c r="FI256" s="5"/>
      <c r="FJ256" s="5"/>
      <c r="FK256" s="5"/>
      <c r="FL256" s="5"/>
      <c r="FM256" s="5"/>
      <c r="FN256" s="5"/>
      <c r="FO256" s="5"/>
      <c r="FP256" s="5"/>
      <c r="FQ256" s="5"/>
      <c r="FR256" s="5"/>
      <c r="FS256" s="5"/>
      <c r="FT256" s="5"/>
      <c r="FU256" s="5"/>
      <c r="FV256" s="5"/>
      <c r="FW256" s="5"/>
      <c r="FX256" s="5"/>
      <c r="FY256" s="5"/>
      <c r="FZ256" s="5"/>
      <c r="GA256" s="5"/>
      <c r="GB256" s="5"/>
      <c r="GC256" s="5"/>
      <c r="GD256" s="5"/>
      <c r="GE256" s="5"/>
      <c r="GF256" s="5"/>
      <c r="GG256" s="5"/>
      <c r="GH256" s="5"/>
      <c r="GI256" s="5"/>
      <c r="GJ256" s="5"/>
      <c r="GK256" s="5"/>
      <c r="GL256" s="5"/>
      <c r="GM256" s="5"/>
      <c r="GN256" s="5"/>
      <c r="GO256" s="5"/>
      <c r="GP256" s="5"/>
      <c r="GQ256" s="5"/>
      <c r="GR256" s="5"/>
      <c r="GS256" s="5"/>
      <c r="GT256" s="5"/>
      <c r="GU256" s="5"/>
      <c r="GV256" s="5"/>
      <c r="GW256" s="5"/>
      <c r="GX256" s="5"/>
      <c r="GY256" s="5"/>
      <c r="GZ256" s="5"/>
      <c r="HA256" s="5"/>
      <c r="HB256" s="5"/>
      <c r="HC256" s="5"/>
      <c r="HD256" s="5"/>
      <c r="HE256" s="5"/>
      <c r="HF256" s="5"/>
      <c r="HG256" s="5"/>
      <c r="HH256" s="5"/>
      <c r="HI256" s="5"/>
      <c r="HJ256" s="5"/>
      <c r="HK256" s="5"/>
      <c r="HL256" s="5"/>
      <c r="HM256" s="5"/>
      <c r="HN256" s="5"/>
      <c r="HO256" s="5"/>
      <c r="HP256" s="5"/>
      <c r="HQ256" s="5"/>
      <c r="HR256" s="5"/>
      <c r="HS256" s="5"/>
      <c r="HT256" s="5"/>
      <c r="HU256" s="5"/>
      <c r="HV256" s="5"/>
      <c r="HW256" s="5"/>
      <c r="HX256" s="5"/>
      <c r="HY256" s="5"/>
      <c r="HZ256" s="5"/>
      <c r="IA256" s="5"/>
      <c r="IB256" s="5"/>
      <c r="IC256" s="5"/>
      <c r="ID256" s="5"/>
      <c r="IE256" s="5"/>
      <c r="IF256" s="5"/>
      <c r="IG256" s="5"/>
      <c r="IH256" s="5"/>
      <c r="II256" s="5"/>
      <c r="IJ256" s="5"/>
      <c r="IK256" s="5"/>
      <c r="IL256" s="5"/>
      <c r="IM256" s="5"/>
      <c r="IN256" s="5"/>
      <c r="IO256" s="5"/>
      <c r="IP256" s="5"/>
      <c r="IQ256" s="5"/>
      <c r="IR256" s="5"/>
      <c r="IS256" s="5"/>
      <c r="IT256" s="5"/>
      <c r="IU256" s="5"/>
      <c r="IV256" s="5"/>
      <c r="IW256" s="5"/>
      <c r="IX256" s="5"/>
      <c r="IY256" s="5"/>
      <c r="IZ256" s="5"/>
      <c r="JA256" s="5"/>
      <c r="JB256" s="5"/>
      <c r="JC256" s="5"/>
      <c r="JD256" s="5"/>
      <c r="JE256" s="5"/>
    </row>
    <row r="257" spans="16:265" s="1" customFormat="1" x14ac:dyDescent="0.25">
      <c r="P257" s="2"/>
      <c r="AI257" s="3"/>
      <c r="EL257" s="4"/>
      <c r="EM257" s="4"/>
      <c r="EQ257" s="5"/>
      <c r="ER257" s="5"/>
      <c r="ES257" s="5"/>
      <c r="ET257" s="5"/>
      <c r="EU257" s="5"/>
      <c r="EV257" s="5"/>
      <c r="EW257" s="5"/>
      <c r="EX257" s="5"/>
      <c r="EY257" s="5"/>
      <c r="EZ257" s="5"/>
      <c r="FA257" s="5"/>
      <c r="FB257" s="5"/>
      <c r="FC257" s="5"/>
      <c r="FD257" s="5"/>
      <c r="FE257" s="5"/>
      <c r="FF257" s="5"/>
      <c r="FG257" s="5"/>
      <c r="FH257" s="5"/>
      <c r="FI257" s="5"/>
      <c r="FJ257" s="5"/>
      <c r="FK257" s="5"/>
      <c r="FL257" s="5"/>
      <c r="FM257" s="5"/>
      <c r="FN257" s="5"/>
      <c r="FO257" s="5"/>
      <c r="FP257" s="5"/>
      <c r="FQ257" s="5"/>
      <c r="FR257" s="5"/>
      <c r="FS257" s="5"/>
      <c r="FT257" s="5"/>
      <c r="FU257" s="5"/>
      <c r="FV257" s="5"/>
      <c r="FW257" s="5"/>
      <c r="FX257" s="5"/>
      <c r="FY257" s="5"/>
      <c r="FZ257" s="5"/>
      <c r="GA257" s="5"/>
      <c r="GB257" s="5"/>
      <c r="GC257" s="5"/>
      <c r="GD257" s="5"/>
      <c r="GE257" s="5"/>
      <c r="GF257" s="5"/>
      <c r="GG257" s="5"/>
      <c r="GH257" s="5"/>
      <c r="GI257" s="5"/>
      <c r="GJ257" s="5"/>
      <c r="GK257" s="5"/>
      <c r="GL257" s="5"/>
      <c r="GM257" s="5"/>
      <c r="GN257" s="5"/>
      <c r="GO257" s="5"/>
      <c r="GP257" s="5"/>
      <c r="GQ257" s="5"/>
      <c r="GR257" s="5"/>
      <c r="GS257" s="5"/>
      <c r="GT257" s="5"/>
      <c r="GU257" s="5"/>
      <c r="GV257" s="5"/>
      <c r="GW257" s="5"/>
      <c r="GX257" s="5"/>
      <c r="GY257" s="5"/>
      <c r="GZ257" s="5"/>
      <c r="HA257" s="5"/>
      <c r="HB257" s="5"/>
      <c r="HC257" s="5"/>
      <c r="HD257" s="5"/>
      <c r="HE257" s="5"/>
      <c r="HF257" s="5"/>
      <c r="HG257" s="5"/>
      <c r="HH257" s="5"/>
      <c r="HI257" s="5"/>
      <c r="HJ257" s="5"/>
      <c r="HK257" s="5"/>
      <c r="HL257" s="5"/>
      <c r="HM257" s="5"/>
      <c r="HN257" s="5"/>
      <c r="HO257" s="5"/>
      <c r="HP257" s="5"/>
      <c r="HQ257" s="5"/>
      <c r="HR257" s="5"/>
      <c r="HS257" s="5"/>
      <c r="HT257" s="5"/>
      <c r="HU257" s="5"/>
      <c r="HV257" s="5"/>
      <c r="HW257" s="5"/>
      <c r="HX257" s="5"/>
      <c r="HY257" s="5"/>
      <c r="HZ257" s="5"/>
      <c r="IA257" s="5"/>
      <c r="IB257" s="5"/>
      <c r="IC257" s="5"/>
      <c r="ID257" s="5"/>
      <c r="IE257" s="5"/>
      <c r="IF257" s="5"/>
      <c r="IG257" s="5"/>
      <c r="IH257" s="5"/>
      <c r="II257" s="5"/>
      <c r="IJ257" s="5"/>
      <c r="IK257" s="5"/>
      <c r="IL257" s="5"/>
      <c r="IM257" s="5"/>
      <c r="IN257" s="5"/>
      <c r="IO257" s="5"/>
      <c r="IP257" s="5"/>
      <c r="IQ257" s="5"/>
      <c r="IR257" s="5"/>
      <c r="IS257" s="5"/>
      <c r="IT257" s="5"/>
      <c r="IU257" s="5"/>
      <c r="IV257" s="5"/>
      <c r="IW257" s="5"/>
      <c r="IX257" s="5"/>
      <c r="IY257" s="5"/>
      <c r="IZ257" s="5"/>
      <c r="JA257" s="5"/>
      <c r="JB257" s="5"/>
      <c r="JC257" s="5"/>
      <c r="JD257" s="5"/>
      <c r="JE257" s="5"/>
    </row>
    <row r="258" spans="16:265" s="1" customFormat="1" x14ac:dyDescent="0.25">
      <c r="P258" s="2"/>
      <c r="AI258" s="3"/>
      <c r="EL258" s="4"/>
      <c r="EM258" s="4"/>
      <c r="EQ258" s="5"/>
      <c r="ER258" s="5"/>
      <c r="ES258" s="5"/>
      <c r="ET258" s="5"/>
      <c r="EU258" s="5"/>
      <c r="EV258" s="5"/>
      <c r="EW258" s="5"/>
      <c r="EX258" s="5"/>
      <c r="EY258" s="5"/>
      <c r="EZ258" s="5"/>
      <c r="FA258" s="5"/>
      <c r="FB258" s="5"/>
      <c r="FC258" s="5"/>
      <c r="FD258" s="5"/>
      <c r="FE258" s="5"/>
      <c r="FF258" s="5"/>
      <c r="FG258" s="5"/>
      <c r="FH258" s="5"/>
      <c r="FI258" s="5"/>
      <c r="FJ258" s="5"/>
      <c r="FK258" s="5"/>
      <c r="FL258" s="5"/>
      <c r="FM258" s="5"/>
      <c r="FN258" s="5"/>
      <c r="FO258" s="5"/>
      <c r="FP258" s="5"/>
      <c r="FQ258" s="5"/>
      <c r="FR258" s="5"/>
      <c r="FS258" s="5"/>
      <c r="FT258" s="5"/>
      <c r="FU258" s="5"/>
      <c r="FV258" s="5"/>
      <c r="FW258" s="5"/>
      <c r="FX258" s="5"/>
      <c r="FY258" s="5"/>
      <c r="FZ258" s="5"/>
      <c r="GA258" s="5"/>
      <c r="GB258" s="5"/>
      <c r="GC258" s="5"/>
      <c r="GD258" s="5"/>
      <c r="GE258" s="5"/>
      <c r="GF258" s="5"/>
      <c r="GG258" s="5"/>
      <c r="GH258" s="5"/>
      <c r="GI258" s="5"/>
      <c r="GJ258" s="5"/>
      <c r="GK258" s="5"/>
      <c r="GL258" s="5"/>
      <c r="GM258" s="5"/>
      <c r="GN258" s="5"/>
      <c r="GO258" s="5"/>
      <c r="GP258" s="5"/>
      <c r="GQ258" s="5"/>
      <c r="GR258" s="5"/>
      <c r="GS258" s="5"/>
      <c r="GT258" s="5"/>
      <c r="GU258" s="5"/>
      <c r="GV258" s="5"/>
      <c r="GW258" s="5"/>
      <c r="GX258" s="5"/>
      <c r="GY258" s="5"/>
      <c r="GZ258" s="5"/>
      <c r="HA258" s="5"/>
      <c r="HB258" s="5"/>
      <c r="HC258" s="5"/>
      <c r="HD258" s="5"/>
      <c r="HE258" s="5"/>
      <c r="HF258" s="5"/>
      <c r="HG258" s="5"/>
      <c r="HH258" s="5"/>
      <c r="HI258" s="5"/>
      <c r="HJ258" s="5"/>
      <c r="HK258" s="5"/>
      <c r="HL258" s="5"/>
      <c r="HM258" s="5"/>
      <c r="HN258" s="5"/>
      <c r="HO258" s="5"/>
      <c r="HP258" s="5"/>
      <c r="HQ258" s="5"/>
      <c r="HR258" s="5"/>
      <c r="HS258" s="5"/>
      <c r="HT258" s="5"/>
      <c r="HU258" s="5"/>
      <c r="HV258" s="5"/>
      <c r="HW258" s="5"/>
      <c r="HX258" s="5"/>
      <c r="HY258" s="5"/>
      <c r="HZ258" s="5"/>
      <c r="IA258" s="5"/>
      <c r="IB258" s="5"/>
      <c r="IC258" s="5"/>
      <c r="ID258" s="5"/>
      <c r="IE258" s="5"/>
      <c r="IF258" s="5"/>
      <c r="IG258" s="5"/>
      <c r="IH258" s="5"/>
      <c r="II258" s="5"/>
      <c r="IJ258" s="5"/>
      <c r="IK258" s="5"/>
      <c r="IL258" s="5"/>
      <c r="IM258" s="5"/>
      <c r="IN258" s="5"/>
      <c r="IO258" s="5"/>
      <c r="IP258" s="5"/>
      <c r="IQ258" s="5"/>
      <c r="IR258" s="5"/>
      <c r="IS258" s="5"/>
      <c r="IT258" s="5"/>
      <c r="IU258" s="5"/>
      <c r="IV258" s="5"/>
      <c r="IW258" s="5"/>
      <c r="IX258" s="5"/>
      <c r="IY258" s="5"/>
      <c r="IZ258" s="5"/>
      <c r="JA258" s="5"/>
      <c r="JB258" s="5"/>
      <c r="JC258" s="5"/>
      <c r="JD258" s="5"/>
      <c r="JE258" s="5"/>
    </row>
    <row r="259" spans="16:265" s="1" customFormat="1" x14ac:dyDescent="0.25">
      <c r="P259" s="2"/>
      <c r="AI259" s="3"/>
      <c r="EL259" s="4"/>
      <c r="EM259" s="4"/>
      <c r="EQ259" s="5"/>
      <c r="ER259" s="5"/>
      <c r="ES259" s="5"/>
      <c r="ET259" s="5"/>
      <c r="EU259" s="5"/>
      <c r="EV259" s="5"/>
      <c r="EW259" s="5"/>
      <c r="EX259" s="5"/>
      <c r="EY259" s="5"/>
      <c r="EZ259" s="5"/>
      <c r="FA259" s="5"/>
      <c r="FB259" s="5"/>
      <c r="FC259" s="5"/>
      <c r="FD259" s="5"/>
      <c r="FE259" s="5"/>
      <c r="FF259" s="5"/>
      <c r="FG259" s="5"/>
      <c r="FH259" s="5"/>
      <c r="FI259" s="5"/>
      <c r="FJ259" s="5"/>
      <c r="FK259" s="5"/>
      <c r="FL259" s="5"/>
      <c r="FM259" s="5"/>
      <c r="FN259" s="5"/>
      <c r="FO259" s="5"/>
      <c r="FP259" s="5"/>
      <c r="FQ259" s="5"/>
      <c r="FR259" s="5"/>
      <c r="FS259" s="5"/>
      <c r="FT259" s="5"/>
      <c r="FU259" s="5"/>
      <c r="FV259" s="5"/>
      <c r="FW259" s="5"/>
      <c r="FX259" s="5"/>
      <c r="FY259" s="5"/>
      <c r="FZ259" s="5"/>
      <c r="GA259" s="5"/>
      <c r="GB259" s="5"/>
      <c r="GC259" s="5"/>
      <c r="GD259" s="5"/>
      <c r="GE259" s="5"/>
      <c r="GF259" s="5"/>
      <c r="GG259" s="5"/>
      <c r="GH259" s="5"/>
      <c r="GI259" s="5"/>
      <c r="GJ259" s="5"/>
      <c r="GK259" s="5"/>
      <c r="GL259" s="5"/>
      <c r="GM259" s="5"/>
      <c r="GN259" s="5"/>
      <c r="GO259" s="5"/>
      <c r="GP259" s="5"/>
      <c r="GQ259" s="5"/>
      <c r="GR259" s="5"/>
      <c r="GS259" s="5"/>
      <c r="GT259" s="5"/>
      <c r="GU259" s="5"/>
      <c r="GV259" s="5"/>
      <c r="GW259" s="5"/>
      <c r="GX259" s="5"/>
      <c r="GY259" s="5"/>
      <c r="GZ259" s="5"/>
      <c r="HA259" s="5"/>
      <c r="HB259" s="5"/>
      <c r="HC259" s="5"/>
      <c r="HD259" s="5"/>
      <c r="HE259" s="5"/>
      <c r="HF259" s="5"/>
      <c r="HG259" s="5"/>
      <c r="HH259" s="5"/>
      <c r="HI259" s="5"/>
      <c r="HJ259" s="5"/>
      <c r="HK259" s="5"/>
      <c r="HL259" s="5"/>
      <c r="HM259" s="5"/>
      <c r="HN259" s="5"/>
      <c r="HO259" s="5"/>
      <c r="HP259" s="5"/>
      <c r="HQ259" s="5"/>
      <c r="HR259" s="5"/>
      <c r="HS259" s="5"/>
      <c r="HT259" s="5"/>
      <c r="HU259" s="5"/>
      <c r="HV259" s="5"/>
      <c r="HW259" s="5"/>
      <c r="HX259" s="5"/>
      <c r="HY259" s="5"/>
      <c r="HZ259" s="5"/>
      <c r="IA259" s="5"/>
      <c r="IB259" s="5"/>
      <c r="IC259" s="5"/>
      <c r="ID259" s="5"/>
      <c r="IE259" s="5"/>
      <c r="IF259" s="5"/>
      <c r="IG259" s="5"/>
      <c r="IH259" s="5"/>
      <c r="II259" s="5"/>
      <c r="IJ259" s="5"/>
      <c r="IK259" s="5"/>
      <c r="IL259" s="5"/>
      <c r="IM259" s="5"/>
      <c r="IN259" s="5"/>
      <c r="IO259" s="5"/>
      <c r="IP259" s="5"/>
      <c r="IQ259" s="5"/>
      <c r="IR259" s="5"/>
      <c r="IS259" s="5"/>
      <c r="IT259" s="5"/>
      <c r="IU259" s="5"/>
      <c r="IV259" s="5"/>
      <c r="IW259" s="5"/>
      <c r="IX259" s="5"/>
      <c r="IY259" s="5"/>
      <c r="IZ259" s="5"/>
      <c r="JA259" s="5"/>
      <c r="JB259" s="5"/>
      <c r="JC259" s="5"/>
      <c r="JD259" s="5"/>
      <c r="JE259" s="5"/>
    </row>
    <row r="260" spans="16:265" s="1" customFormat="1" x14ac:dyDescent="0.25">
      <c r="P260" s="2"/>
      <c r="AI260" s="3"/>
      <c r="EL260" s="4"/>
      <c r="EM260" s="4"/>
      <c r="EQ260" s="5"/>
      <c r="ER260" s="5"/>
      <c r="ES260" s="5"/>
      <c r="ET260" s="5"/>
      <c r="EU260" s="5"/>
      <c r="EV260" s="5"/>
      <c r="EW260" s="5"/>
      <c r="EX260" s="5"/>
      <c r="EY260" s="5"/>
      <c r="EZ260" s="5"/>
      <c r="FA260" s="5"/>
      <c r="FB260" s="5"/>
      <c r="FC260" s="5"/>
      <c r="FD260" s="5"/>
      <c r="FE260" s="5"/>
      <c r="FF260" s="5"/>
      <c r="FG260" s="5"/>
      <c r="FH260" s="5"/>
      <c r="FI260" s="5"/>
      <c r="FJ260" s="5"/>
      <c r="FK260" s="5"/>
      <c r="FL260" s="5"/>
      <c r="FM260" s="5"/>
      <c r="FN260" s="5"/>
      <c r="FO260" s="5"/>
      <c r="FP260" s="5"/>
      <c r="FQ260" s="5"/>
      <c r="FR260" s="5"/>
      <c r="FS260" s="5"/>
      <c r="FT260" s="5"/>
      <c r="FU260" s="5"/>
      <c r="FV260" s="5"/>
      <c r="FW260" s="5"/>
      <c r="FX260" s="5"/>
      <c r="FY260" s="5"/>
      <c r="FZ260" s="5"/>
      <c r="GA260" s="5"/>
      <c r="GB260" s="5"/>
      <c r="GC260" s="5"/>
      <c r="GD260" s="5"/>
      <c r="GE260" s="5"/>
      <c r="GF260" s="5"/>
      <c r="GG260" s="5"/>
      <c r="GH260" s="5"/>
      <c r="GI260" s="5"/>
      <c r="GJ260" s="5"/>
      <c r="GK260" s="5"/>
      <c r="GL260" s="5"/>
      <c r="GM260" s="5"/>
      <c r="GN260" s="5"/>
      <c r="GO260" s="5"/>
      <c r="GP260" s="5"/>
      <c r="GQ260" s="5"/>
      <c r="GR260" s="5"/>
      <c r="GS260" s="5"/>
      <c r="GT260" s="5"/>
      <c r="GU260" s="5"/>
      <c r="GV260" s="5"/>
      <c r="GW260" s="5"/>
      <c r="GX260" s="5"/>
      <c r="GY260" s="5"/>
      <c r="GZ260" s="5"/>
      <c r="HA260" s="5"/>
      <c r="HB260" s="5"/>
      <c r="HC260" s="5"/>
      <c r="HD260" s="5"/>
      <c r="HE260" s="5"/>
      <c r="HF260" s="5"/>
      <c r="HG260" s="5"/>
      <c r="HH260" s="5"/>
      <c r="HI260" s="5"/>
      <c r="HJ260" s="5"/>
      <c r="HK260" s="5"/>
      <c r="HL260" s="5"/>
      <c r="HM260" s="5"/>
      <c r="HN260" s="5"/>
      <c r="HO260" s="5"/>
      <c r="HP260" s="5"/>
      <c r="HQ260" s="5"/>
      <c r="HR260" s="5"/>
      <c r="HS260" s="5"/>
      <c r="HT260" s="5"/>
      <c r="HU260" s="5"/>
      <c r="HV260" s="5"/>
      <c r="HW260" s="5"/>
      <c r="HX260" s="5"/>
      <c r="HY260" s="5"/>
      <c r="HZ260" s="5"/>
      <c r="IA260" s="5"/>
      <c r="IB260" s="5"/>
      <c r="IC260" s="5"/>
      <c r="ID260" s="5"/>
      <c r="IE260" s="5"/>
      <c r="IF260" s="5"/>
      <c r="IG260" s="5"/>
      <c r="IH260" s="5"/>
      <c r="II260" s="5"/>
      <c r="IJ260" s="5"/>
      <c r="IK260" s="5"/>
      <c r="IL260" s="5"/>
      <c r="IM260" s="5"/>
      <c r="IN260" s="5"/>
      <c r="IO260" s="5"/>
      <c r="IP260" s="5"/>
      <c r="IQ260" s="5"/>
      <c r="IR260" s="5"/>
      <c r="IS260" s="5"/>
      <c r="IT260" s="5"/>
      <c r="IU260" s="5"/>
      <c r="IV260" s="5"/>
      <c r="IW260" s="5"/>
      <c r="IX260" s="5"/>
      <c r="IY260" s="5"/>
      <c r="IZ260" s="5"/>
      <c r="JA260" s="5"/>
      <c r="JB260" s="5"/>
      <c r="JC260" s="5"/>
      <c r="JD260" s="5"/>
      <c r="JE260" s="5"/>
    </row>
    <row r="261" spans="16:265" s="1" customFormat="1" x14ac:dyDescent="0.25">
      <c r="P261" s="2"/>
      <c r="AI261" s="3"/>
      <c r="EL261" s="4"/>
      <c r="EM261" s="4"/>
      <c r="EQ261" s="5"/>
      <c r="ER261" s="5"/>
      <c r="ES261" s="5"/>
      <c r="ET261" s="5"/>
      <c r="EU261" s="5"/>
      <c r="EV261" s="5"/>
      <c r="EW261" s="5"/>
      <c r="EX261" s="5"/>
      <c r="EY261" s="5"/>
      <c r="EZ261" s="5"/>
      <c r="FA261" s="5"/>
      <c r="FB261" s="5"/>
      <c r="FC261" s="5"/>
      <c r="FD261" s="5"/>
      <c r="FE261" s="5"/>
      <c r="FF261" s="5"/>
      <c r="FG261" s="5"/>
      <c r="FH261" s="5"/>
      <c r="FI261" s="5"/>
      <c r="FJ261" s="5"/>
      <c r="FK261" s="5"/>
      <c r="FL261" s="5"/>
      <c r="FM261" s="5"/>
      <c r="FN261" s="5"/>
      <c r="FO261" s="5"/>
      <c r="FP261" s="5"/>
      <c r="FQ261" s="5"/>
      <c r="FR261" s="5"/>
      <c r="FS261" s="5"/>
      <c r="FT261" s="5"/>
      <c r="FU261" s="5"/>
      <c r="FV261" s="5"/>
      <c r="FW261" s="5"/>
      <c r="FX261" s="5"/>
      <c r="FY261" s="5"/>
      <c r="FZ261" s="5"/>
      <c r="GA261" s="5"/>
      <c r="GB261" s="5"/>
      <c r="GC261" s="5"/>
      <c r="GD261" s="5"/>
      <c r="GE261" s="5"/>
      <c r="GF261" s="5"/>
      <c r="GG261" s="5"/>
      <c r="GH261" s="5"/>
      <c r="GI261" s="5"/>
      <c r="GJ261" s="5"/>
      <c r="GK261" s="5"/>
      <c r="GL261" s="5"/>
      <c r="GM261" s="5"/>
      <c r="GN261" s="5"/>
      <c r="GO261" s="5"/>
      <c r="GP261" s="5"/>
      <c r="GQ261" s="5"/>
      <c r="GR261" s="5"/>
      <c r="GS261" s="5"/>
      <c r="GT261" s="5"/>
      <c r="GU261" s="5"/>
      <c r="GV261" s="5"/>
      <c r="GW261" s="5"/>
      <c r="GX261" s="5"/>
      <c r="GY261" s="5"/>
      <c r="GZ261" s="5"/>
      <c r="HA261" s="5"/>
      <c r="HB261" s="5"/>
      <c r="HC261" s="5"/>
      <c r="HD261" s="5"/>
      <c r="HE261" s="5"/>
      <c r="HF261" s="5"/>
      <c r="HG261" s="5"/>
      <c r="HH261" s="5"/>
      <c r="HI261" s="5"/>
      <c r="HJ261" s="5"/>
      <c r="HK261" s="5"/>
      <c r="HL261" s="5"/>
      <c r="HM261" s="5"/>
      <c r="HN261" s="5"/>
      <c r="HO261" s="5"/>
      <c r="HP261" s="5"/>
      <c r="HQ261" s="5"/>
      <c r="HR261" s="5"/>
      <c r="HS261" s="5"/>
      <c r="HT261" s="5"/>
      <c r="HU261" s="5"/>
      <c r="HV261" s="5"/>
      <c r="HW261" s="5"/>
      <c r="HX261" s="5"/>
      <c r="HY261" s="5"/>
      <c r="HZ261" s="5"/>
      <c r="IA261" s="5"/>
      <c r="IB261" s="5"/>
      <c r="IC261" s="5"/>
      <c r="ID261" s="5"/>
      <c r="IE261" s="5"/>
      <c r="IF261" s="5"/>
      <c r="IG261" s="5"/>
      <c r="IH261" s="5"/>
      <c r="II261" s="5"/>
      <c r="IJ261" s="5"/>
      <c r="IK261" s="5"/>
      <c r="IL261" s="5"/>
      <c r="IM261" s="5"/>
      <c r="IN261" s="5"/>
      <c r="IO261" s="5"/>
      <c r="IP261" s="5"/>
      <c r="IQ261" s="5"/>
      <c r="IR261" s="5"/>
      <c r="IS261" s="5"/>
      <c r="IT261" s="5"/>
      <c r="IU261" s="5"/>
      <c r="IV261" s="5"/>
      <c r="IW261" s="5"/>
      <c r="IX261" s="5"/>
      <c r="IY261" s="5"/>
      <c r="IZ261" s="5"/>
      <c r="JA261" s="5"/>
      <c r="JB261" s="5"/>
      <c r="JC261" s="5"/>
      <c r="JD261" s="5"/>
      <c r="JE261" s="5"/>
    </row>
    <row r="262" spans="16:265" s="1" customFormat="1" x14ac:dyDescent="0.25">
      <c r="P262" s="2"/>
      <c r="AI262" s="3"/>
      <c r="EL262" s="4"/>
      <c r="EM262" s="4"/>
      <c r="EQ262" s="5"/>
      <c r="ER262" s="5"/>
      <c r="ES262" s="5"/>
      <c r="ET262" s="5"/>
      <c r="EU262" s="5"/>
      <c r="EV262" s="5"/>
      <c r="EW262" s="5"/>
      <c r="EX262" s="5"/>
      <c r="EY262" s="5"/>
      <c r="EZ262" s="5"/>
      <c r="FA262" s="5"/>
      <c r="FB262" s="5"/>
      <c r="FC262" s="5"/>
      <c r="FD262" s="5"/>
      <c r="FE262" s="5"/>
      <c r="FF262" s="5"/>
      <c r="FG262" s="5"/>
      <c r="FH262" s="5"/>
      <c r="FI262" s="5"/>
      <c r="FJ262" s="5"/>
      <c r="FK262" s="5"/>
      <c r="FL262" s="5"/>
      <c r="FM262" s="5"/>
      <c r="FN262" s="5"/>
      <c r="FO262" s="5"/>
      <c r="FP262" s="5"/>
      <c r="FQ262" s="5"/>
      <c r="FR262" s="5"/>
      <c r="FS262" s="5"/>
      <c r="FT262" s="5"/>
      <c r="FU262" s="5"/>
      <c r="FV262" s="5"/>
      <c r="FW262" s="5"/>
      <c r="FX262" s="5"/>
      <c r="FY262" s="5"/>
      <c r="FZ262" s="5"/>
      <c r="GA262" s="5"/>
      <c r="GB262" s="5"/>
      <c r="GC262" s="5"/>
      <c r="GD262" s="5"/>
      <c r="GE262" s="5"/>
      <c r="GF262" s="5"/>
      <c r="GG262" s="5"/>
      <c r="GH262" s="5"/>
      <c r="GI262" s="5"/>
      <c r="GJ262" s="5"/>
      <c r="GK262" s="5"/>
      <c r="GL262" s="5"/>
      <c r="GM262" s="5"/>
      <c r="GN262" s="5"/>
      <c r="GO262" s="5"/>
      <c r="GP262" s="5"/>
      <c r="GQ262" s="5"/>
      <c r="GR262" s="5"/>
      <c r="GS262" s="5"/>
      <c r="GT262" s="5"/>
      <c r="GU262" s="5"/>
      <c r="GV262" s="5"/>
      <c r="GW262" s="5"/>
      <c r="GX262" s="5"/>
      <c r="GY262" s="5"/>
      <c r="GZ262" s="5"/>
      <c r="HA262" s="5"/>
      <c r="HB262" s="5"/>
      <c r="HC262" s="5"/>
      <c r="HD262" s="5"/>
      <c r="HE262" s="5"/>
      <c r="HF262" s="5"/>
      <c r="HG262" s="5"/>
      <c r="HH262" s="5"/>
      <c r="HI262" s="5"/>
      <c r="HJ262" s="5"/>
      <c r="HK262" s="5"/>
      <c r="HL262" s="5"/>
      <c r="HM262" s="5"/>
      <c r="HN262" s="5"/>
      <c r="HO262" s="5"/>
      <c r="HP262" s="5"/>
      <c r="HQ262" s="5"/>
      <c r="HR262" s="5"/>
      <c r="HS262" s="5"/>
      <c r="HT262" s="5"/>
      <c r="HU262" s="5"/>
      <c r="HV262" s="5"/>
      <c r="HW262" s="5"/>
      <c r="HX262" s="5"/>
      <c r="HY262" s="5"/>
      <c r="HZ262" s="5"/>
      <c r="IA262" s="5"/>
      <c r="IB262" s="5"/>
      <c r="IC262" s="5"/>
      <c r="ID262" s="5"/>
      <c r="IE262" s="5"/>
      <c r="IF262" s="5"/>
      <c r="IG262" s="5"/>
      <c r="IH262" s="5"/>
      <c r="II262" s="5"/>
      <c r="IJ262" s="5"/>
      <c r="IK262" s="5"/>
      <c r="IL262" s="5"/>
      <c r="IM262" s="5"/>
      <c r="IN262" s="5"/>
      <c r="IO262" s="5"/>
      <c r="IP262" s="5"/>
      <c r="IQ262" s="5"/>
      <c r="IR262" s="5"/>
      <c r="IS262" s="5"/>
      <c r="IT262" s="5"/>
      <c r="IU262" s="5"/>
      <c r="IV262" s="5"/>
      <c r="IW262" s="5"/>
      <c r="IX262" s="5"/>
      <c r="IY262" s="5"/>
      <c r="IZ262" s="5"/>
      <c r="JA262" s="5"/>
      <c r="JB262" s="5"/>
      <c r="JC262" s="5"/>
      <c r="JD262" s="5"/>
      <c r="JE262" s="5"/>
    </row>
    <row r="263" spans="16:265" s="1" customFormat="1" x14ac:dyDescent="0.25">
      <c r="P263" s="2"/>
      <c r="AI263" s="3"/>
      <c r="EL263" s="4"/>
      <c r="EM263" s="4"/>
      <c r="EQ263" s="5"/>
      <c r="ER263" s="5"/>
      <c r="ES263" s="5"/>
      <c r="ET263" s="5"/>
      <c r="EU263" s="5"/>
      <c r="EV263" s="5"/>
      <c r="EW263" s="5"/>
      <c r="EX263" s="5"/>
      <c r="EY263" s="5"/>
      <c r="EZ263" s="5"/>
      <c r="FA263" s="5"/>
      <c r="FB263" s="5"/>
      <c r="FC263" s="5"/>
      <c r="FD263" s="5"/>
      <c r="FE263" s="5"/>
      <c r="FF263" s="5"/>
      <c r="FG263" s="5"/>
      <c r="FH263" s="5"/>
      <c r="FI263" s="5"/>
      <c r="FJ263" s="5"/>
      <c r="FK263" s="5"/>
      <c r="FL263" s="5"/>
      <c r="FM263" s="5"/>
      <c r="FN263" s="5"/>
      <c r="FO263" s="5"/>
      <c r="FP263" s="5"/>
      <c r="FQ263" s="5"/>
      <c r="FR263" s="5"/>
      <c r="FS263" s="5"/>
      <c r="FT263" s="5"/>
      <c r="FU263" s="5"/>
      <c r="FV263" s="5"/>
      <c r="FW263" s="5"/>
      <c r="FX263" s="5"/>
      <c r="FY263" s="5"/>
      <c r="FZ263" s="5"/>
      <c r="GA263" s="5"/>
      <c r="GB263" s="5"/>
      <c r="GC263" s="5"/>
      <c r="GD263" s="5"/>
      <c r="GE263" s="5"/>
      <c r="GF263" s="5"/>
      <c r="GG263" s="5"/>
      <c r="GH263" s="5"/>
      <c r="GI263" s="5"/>
      <c r="GJ263" s="5"/>
      <c r="GK263" s="5"/>
      <c r="GL263" s="5"/>
      <c r="GM263" s="5"/>
      <c r="GN263" s="5"/>
      <c r="GO263" s="5"/>
      <c r="GP263" s="5"/>
      <c r="GQ263" s="5"/>
      <c r="GR263" s="5"/>
      <c r="GS263" s="5"/>
      <c r="GT263" s="5"/>
      <c r="GU263" s="5"/>
      <c r="GV263" s="5"/>
      <c r="GW263" s="5"/>
      <c r="GX263" s="5"/>
      <c r="GY263" s="5"/>
      <c r="GZ263" s="5"/>
      <c r="HA263" s="5"/>
      <c r="HB263" s="5"/>
      <c r="HC263" s="5"/>
      <c r="HD263" s="5"/>
      <c r="HE263" s="5"/>
      <c r="HF263" s="5"/>
      <c r="HG263" s="5"/>
      <c r="HH263" s="5"/>
      <c r="HI263" s="5"/>
      <c r="HJ263" s="5"/>
      <c r="HK263" s="5"/>
      <c r="HL263" s="5"/>
      <c r="HM263" s="5"/>
      <c r="HN263" s="5"/>
      <c r="HO263" s="5"/>
      <c r="HP263" s="5"/>
      <c r="HQ263" s="5"/>
      <c r="HR263" s="5"/>
      <c r="HS263" s="5"/>
      <c r="HT263" s="5"/>
      <c r="HU263" s="5"/>
      <c r="HV263" s="5"/>
      <c r="HW263" s="5"/>
      <c r="HX263" s="5"/>
      <c r="HY263" s="5"/>
      <c r="HZ263" s="5"/>
      <c r="IA263" s="5"/>
      <c r="IB263" s="5"/>
      <c r="IC263" s="5"/>
      <c r="ID263" s="5"/>
      <c r="IE263" s="5"/>
      <c r="IF263" s="5"/>
      <c r="IG263" s="5"/>
      <c r="IH263" s="5"/>
      <c r="II263" s="5"/>
      <c r="IJ263" s="5"/>
      <c r="IK263" s="5"/>
      <c r="IL263" s="5"/>
      <c r="IM263" s="5"/>
      <c r="IN263" s="5"/>
      <c r="IO263" s="5"/>
      <c r="IP263" s="5"/>
      <c r="IQ263" s="5"/>
      <c r="IR263" s="5"/>
      <c r="IS263" s="5"/>
      <c r="IT263" s="5"/>
      <c r="IU263" s="5"/>
      <c r="IV263" s="5"/>
      <c r="IW263" s="5"/>
      <c r="IX263" s="5"/>
      <c r="IY263" s="5"/>
      <c r="IZ263" s="5"/>
      <c r="JA263" s="5"/>
      <c r="JB263" s="5"/>
      <c r="JC263" s="5"/>
      <c r="JD263" s="5"/>
      <c r="JE263" s="5"/>
    </row>
    <row r="264" spans="16:265" s="1" customFormat="1" x14ac:dyDescent="0.25">
      <c r="P264" s="2"/>
      <c r="AI264" s="3"/>
      <c r="EL264" s="4"/>
      <c r="EM264" s="4"/>
      <c r="EQ264" s="5"/>
      <c r="ER264" s="5"/>
      <c r="ES264" s="5"/>
      <c r="ET264" s="5"/>
      <c r="EU264" s="5"/>
      <c r="EV264" s="5"/>
      <c r="EW264" s="5"/>
      <c r="EX264" s="5"/>
      <c r="EY264" s="5"/>
      <c r="EZ264" s="5"/>
      <c r="FA264" s="5"/>
      <c r="FB264" s="5"/>
      <c r="FC264" s="5"/>
      <c r="FD264" s="5"/>
      <c r="FE264" s="5"/>
      <c r="FF264" s="5"/>
      <c r="FG264" s="5"/>
      <c r="FH264" s="5"/>
      <c r="FI264" s="5"/>
      <c r="FJ264" s="5"/>
      <c r="FK264" s="5"/>
      <c r="FL264" s="5"/>
      <c r="FM264" s="5"/>
      <c r="FN264" s="5"/>
      <c r="FO264" s="5"/>
      <c r="FP264" s="5"/>
      <c r="FQ264" s="5"/>
      <c r="FR264" s="5"/>
      <c r="FS264" s="5"/>
      <c r="FT264" s="5"/>
      <c r="FU264" s="5"/>
      <c r="FV264" s="5"/>
      <c r="FW264" s="5"/>
      <c r="FX264" s="5"/>
      <c r="FY264" s="5"/>
      <c r="FZ264" s="5"/>
      <c r="GA264" s="5"/>
      <c r="GB264" s="5"/>
      <c r="GC264" s="5"/>
      <c r="GD264" s="5"/>
      <c r="GE264" s="5"/>
      <c r="GF264" s="5"/>
      <c r="GG264" s="5"/>
      <c r="GH264" s="5"/>
      <c r="GI264" s="5"/>
      <c r="GJ264" s="5"/>
      <c r="GK264" s="5"/>
      <c r="GL264" s="5"/>
      <c r="GM264" s="5"/>
      <c r="GN264" s="5"/>
      <c r="GO264" s="5"/>
      <c r="GP264" s="5"/>
      <c r="GQ264" s="5"/>
      <c r="GR264" s="5"/>
      <c r="GS264" s="5"/>
      <c r="GT264" s="5"/>
      <c r="GU264" s="5"/>
      <c r="GV264" s="5"/>
      <c r="GW264" s="5"/>
      <c r="GX264" s="5"/>
      <c r="GY264" s="5"/>
      <c r="GZ264" s="5"/>
      <c r="HA264" s="5"/>
      <c r="HB264" s="5"/>
      <c r="HC264" s="5"/>
      <c r="HD264" s="5"/>
      <c r="HE264" s="5"/>
      <c r="HF264" s="5"/>
      <c r="HG264" s="5"/>
      <c r="HH264" s="5"/>
      <c r="HI264" s="5"/>
      <c r="HJ264" s="5"/>
      <c r="HK264" s="5"/>
      <c r="HL264" s="5"/>
      <c r="HM264" s="5"/>
      <c r="HN264" s="5"/>
      <c r="HO264" s="5"/>
      <c r="HP264" s="5"/>
      <c r="HQ264" s="5"/>
      <c r="HR264" s="5"/>
      <c r="HS264" s="5"/>
      <c r="HT264" s="5"/>
      <c r="HU264" s="5"/>
      <c r="HV264" s="5"/>
      <c r="HW264" s="5"/>
      <c r="HX264" s="5"/>
      <c r="HY264" s="5"/>
      <c r="HZ264" s="5"/>
      <c r="IA264" s="5"/>
      <c r="IB264" s="5"/>
      <c r="IC264" s="5"/>
      <c r="ID264" s="5"/>
      <c r="IE264" s="5"/>
      <c r="IF264" s="5"/>
      <c r="IG264" s="5"/>
      <c r="IH264" s="5"/>
      <c r="II264" s="5"/>
      <c r="IJ264" s="5"/>
      <c r="IK264" s="5"/>
      <c r="IL264" s="5"/>
      <c r="IM264" s="5"/>
      <c r="IN264" s="5"/>
      <c r="IO264" s="5"/>
      <c r="IP264" s="5"/>
      <c r="IQ264" s="5"/>
      <c r="IR264" s="5"/>
      <c r="IS264" s="5"/>
      <c r="IT264" s="5"/>
      <c r="IU264" s="5"/>
      <c r="IV264" s="5"/>
      <c r="IW264" s="5"/>
      <c r="IX264" s="5"/>
      <c r="IY264" s="5"/>
      <c r="IZ264" s="5"/>
      <c r="JA264" s="5"/>
      <c r="JB264" s="5"/>
      <c r="JC264" s="5"/>
      <c r="JD264" s="5"/>
      <c r="JE264" s="5"/>
    </row>
    <row r="265" spans="16:265" s="1" customFormat="1" x14ac:dyDescent="0.25">
      <c r="P265" s="2"/>
      <c r="AI265" s="3"/>
      <c r="EL265" s="4"/>
      <c r="EM265" s="4"/>
      <c r="EQ265" s="5"/>
      <c r="ER265" s="5"/>
      <c r="ES265" s="5"/>
      <c r="ET265" s="5"/>
      <c r="EU265" s="5"/>
      <c r="EV265" s="5"/>
      <c r="EW265" s="5"/>
      <c r="EX265" s="5"/>
      <c r="EY265" s="5"/>
      <c r="EZ265" s="5"/>
      <c r="FA265" s="5"/>
      <c r="FB265" s="5"/>
      <c r="FC265" s="5"/>
      <c r="FD265" s="5"/>
      <c r="FE265" s="5"/>
      <c r="FF265" s="5"/>
      <c r="FG265" s="5"/>
      <c r="FH265" s="5"/>
      <c r="FI265" s="5"/>
      <c r="FJ265" s="5"/>
      <c r="FK265" s="5"/>
      <c r="FL265" s="5"/>
      <c r="FM265" s="5"/>
      <c r="FN265" s="5"/>
      <c r="FO265" s="5"/>
      <c r="FP265" s="5"/>
      <c r="FQ265" s="5"/>
      <c r="FR265" s="5"/>
      <c r="FS265" s="5"/>
      <c r="FT265" s="5"/>
      <c r="FU265" s="5"/>
      <c r="FV265" s="5"/>
      <c r="FW265" s="5"/>
      <c r="FX265" s="5"/>
      <c r="FY265" s="5"/>
      <c r="FZ265" s="5"/>
      <c r="GA265" s="5"/>
      <c r="GB265" s="5"/>
      <c r="GC265" s="5"/>
      <c r="GD265" s="5"/>
      <c r="GE265" s="5"/>
      <c r="GF265" s="5"/>
      <c r="GG265" s="5"/>
      <c r="GH265" s="5"/>
      <c r="GI265" s="5"/>
      <c r="GJ265" s="5"/>
      <c r="GK265" s="5"/>
      <c r="GL265" s="5"/>
      <c r="GM265" s="5"/>
      <c r="GN265" s="5"/>
      <c r="GO265" s="5"/>
      <c r="GP265" s="5"/>
      <c r="GQ265" s="5"/>
      <c r="GR265" s="5"/>
      <c r="GS265" s="5"/>
      <c r="GT265" s="5"/>
      <c r="GU265" s="5"/>
      <c r="GV265" s="5"/>
      <c r="GW265" s="5"/>
      <c r="GX265" s="5"/>
      <c r="GY265" s="5"/>
      <c r="GZ265" s="5"/>
      <c r="HA265" s="5"/>
      <c r="HB265" s="5"/>
      <c r="HC265" s="5"/>
      <c r="HD265" s="5"/>
      <c r="HE265" s="5"/>
      <c r="HF265" s="5"/>
      <c r="HG265" s="5"/>
      <c r="HH265" s="5"/>
      <c r="HI265" s="5"/>
      <c r="HJ265" s="5"/>
      <c r="HK265" s="5"/>
      <c r="HL265" s="5"/>
      <c r="HM265" s="5"/>
      <c r="HN265" s="5"/>
      <c r="HO265" s="5"/>
      <c r="HP265" s="5"/>
      <c r="HQ265" s="5"/>
      <c r="HR265" s="5"/>
      <c r="HS265" s="5"/>
      <c r="HT265" s="5"/>
      <c r="HU265" s="5"/>
      <c r="HV265" s="5"/>
      <c r="HW265" s="5"/>
      <c r="HX265" s="5"/>
      <c r="HY265" s="5"/>
      <c r="HZ265" s="5"/>
      <c r="IA265" s="5"/>
      <c r="IB265" s="5"/>
      <c r="IC265" s="5"/>
      <c r="ID265" s="5"/>
      <c r="IE265" s="5"/>
      <c r="IF265" s="5"/>
      <c r="IG265" s="5"/>
      <c r="IH265" s="5"/>
      <c r="II265" s="5"/>
      <c r="IJ265" s="5"/>
      <c r="IK265" s="5"/>
      <c r="IL265" s="5"/>
      <c r="IM265" s="5"/>
      <c r="IN265" s="5"/>
      <c r="IO265" s="5"/>
      <c r="IP265" s="5"/>
      <c r="IQ265" s="5"/>
      <c r="IR265" s="5"/>
      <c r="IS265" s="5"/>
      <c r="IT265" s="5"/>
      <c r="IU265" s="5"/>
      <c r="IV265" s="5"/>
      <c r="IW265" s="5"/>
      <c r="IX265" s="5"/>
      <c r="IY265" s="5"/>
      <c r="IZ265" s="5"/>
      <c r="JA265" s="5"/>
      <c r="JB265" s="5"/>
      <c r="JC265" s="5"/>
      <c r="JD265" s="5"/>
      <c r="JE265" s="5"/>
    </row>
    <row r="266" spans="16:265" s="1" customFormat="1" x14ac:dyDescent="0.25">
      <c r="P266" s="2"/>
      <c r="AI266" s="3"/>
      <c r="EL266" s="4"/>
      <c r="EM266" s="4"/>
      <c r="EQ266" s="5"/>
      <c r="ER266" s="5"/>
      <c r="ES266" s="5"/>
      <c r="ET266" s="5"/>
      <c r="EU266" s="5"/>
      <c r="EV266" s="5"/>
      <c r="EW266" s="5"/>
      <c r="EX266" s="5"/>
      <c r="EY266" s="5"/>
      <c r="EZ266" s="5"/>
      <c r="FA266" s="5"/>
      <c r="FB266" s="5"/>
      <c r="FC266" s="5"/>
      <c r="FD266" s="5"/>
      <c r="FE266" s="5"/>
      <c r="FF266" s="5"/>
      <c r="FG266" s="5"/>
      <c r="FH266" s="5"/>
      <c r="FI266" s="5"/>
      <c r="FJ266" s="5"/>
      <c r="FK266" s="5"/>
      <c r="FL266" s="5"/>
      <c r="FM266" s="5"/>
      <c r="FN266" s="5"/>
      <c r="FO266" s="5"/>
      <c r="FP266" s="5"/>
      <c r="FQ266" s="5"/>
      <c r="FR266" s="5"/>
      <c r="FS266" s="5"/>
      <c r="FT266" s="5"/>
      <c r="FU266" s="5"/>
      <c r="FV266" s="5"/>
      <c r="FW266" s="5"/>
      <c r="FX266" s="5"/>
      <c r="FY266" s="5"/>
      <c r="FZ266" s="5"/>
      <c r="GA266" s="5"/>
      <c r="GB266" s="5"/>
      <c r="GC266" s="5"/>
      <c r="GD266" s="5"/>
      <c r="GE266" s="5"/>
      <c r="GF266" s="5"/>
      <c r="GG266" s="5"/>
      <c r="GH266" s="5"/>
      <c r="GI266" s="5"/>
      <c r="GJ266" s="5"/>
      <c r="GK266" s="5"/>
      <c r="GL266" s="5"/>
      <c r="GM266" s="5"/>
      <c r="GN266" s="5"/>
      <c r="GO266" s="5"/>
      <c r="GP266" s="5"/>
      <c r="GQ266" s="5"/>
      <c r="GR266" s="5"/>
      <c r="GS266" s="5"/>
      <c r="GT266" s="5"/>
      <c r="GU266" s="5"/>
      <c r="GV266" s="5"/>
      <c r="GW266" s="5"/>
      <c r="GX266" s="5"/>
      <c r="GY266" s="5"/>
      <c r="GZ266" s="5"/>
      <c r="HA266" s="5"/>
      <c r="HB266" s="5"/>
      <c r="HC266" s="5"/>
      <c r="HD266" s="5"/>
      <c r="HE266" s="5"/>
      <c r="HF266" s="5"/>
      <c r="HG266" s="5"/>
      <c r="HH266" s="5"/>
      <c r="HI266" s="5"/>
      <c r="HJ266" s="5"/>
      <c r="HK266" s="5"/>
      <c r="HL266" s="5"/>
      <c r="HM266" s="5"/>
      <c r="HN266" s="5"/>
      <c r="HO266" s="5"/>
      <c r="HP266" s="5"/>
      <c r="HQ266" s="5"/>
      <c r="HR266" s="5"/>
      <c r="HS266" s="5"/>
      <c r="HT266" s="5"/>
      <c r="HU266" s="5"/>
      <c r="HV266" s="5"/>
      <c r="HW266" s="5"/>
      <c r="HX266" s="5"/>
      <c r="HY266" s="5"/>
      <c r="HZ266" s="5"/>
      <c r="IA266" s="5"/>
      <c r="IB266" s="5"/>
      <c r="IC266" s="5"/>
      <c r="ID266" s="5"/>
      <c r="IE266" s="5"/>
      <c r="IF266" s="5"/>
      <c r="IG266" s="5"/>
      <c r="IH266" s="5"/>
      <c r="II266" s="5"/>
      <c r="IJ266" s="5"/>
      <c r="IK266" s="5"/>
      <c r="IL266" s="5"/>
      <c r="IM266" s="5"/>
      <c r="IN266" s="5"/>
      <c r="IO266" s="5"/>
      <c r="IP266" s="5"/>
      <c r="IQ266" s="5"/>
      <c r="IR266" s="5"/>
      <c r="IS266" s="5"/>
      <c r="IT266" s="5"/>
      <c r="IU266" s="5"/>
      <c r="IV266" s="5"/>
      <c r="IW266" s="5"/>
      <c r="IX266" s="5"/>
      <c r="IY266" s="5"/>
      <c r="IZ266" s="5"/>
      <c r="JA266" s="5"/>
      <c r="JB266" s="5"/>
      <c r="JC266" s="5"/>
      <c r="JD266" s="5"/>
      <c r="JE266" s="5"/>
    </row>
    <row r="267" spans="16:265" s="1" customFormat="1" x14ac:dyDescent="0.25">
      <c r="P267" s="2"/>
      <c r="AI267" s="3"/>
      <c r="EL267" s="4"/>
      <c r="EM267" s="4"/>
      <c r="EQ267" s="5"/>
      <c r="ER267" s="5"/>
      <c r="ES267" s="5"/>
      <c r="ET267" s="5"/>
      <c r="EU267" s="5"/>
      <c r="EV267" s="5"/>
      <c r="EW267" s="5"/>
      <c r="EX267" s="5"/>
      <c r="EY267" s="5"/>
      <c r="EZ267" s="5"/>
      <c r="FA267" s="5"/>
      <c r="FB267" s="5"/>
      <c r="FC267" s="5"/>
      <c r="FD267" s="5"/>
      <c r="FE267" s="5"/>
      <c r="FF267" s="5"/>
      <c r="FG267" s="5"/>
      <c r="FH267" s="5"/>
      <c r="FI267" s="5"/>
      <c r="FJ267" s="5"/>
      <c r="FK267" s="5"/>
      <c r="FL267" s="5"/>
      <c r="FM267" s="5"/>
      <c r="FN267" s="5"/>
      <c r="FO267" s="5"/>
      <c r="FP267" s="5"/>
      <c r="FQ267" s="5"/>
      <c r="FR267" s="5"/>
      <c r="FS267" s="5"/>
      <c r="FT267" s="5"/>
      <c r="FU267" s="5"/>
      <c r="FV267" s="5"/>
      <c r="FW267" s="5"/>
      <c r="FX267" s="5"/>
      <c r="FY267" s="5"/>
      <c r="FZ267" s="5"/>
      <c r="GA267" s="5"/>
      <c r="GB267" s="5"/>
      <c r="GC267" s="5"/>
      <c r="GD267" s="5"/>
      <c r="GE267" s="5"/>
      <c r="GF267" s="5"/>
      <c r="GG267" s="5"/>
      <c r="GH267" s="5"/>
      <c r="GI267" s="5"/>
      <c r="GJ267" s="5"/>
      <c r="GK267" s="5"/>
      <c r="GL267" s="5"/>
      <c r="GM267" s="5"/>
      <c r="GN267" s="5"/>
      <c r="GO267" s="5"/>
      <c r="GP267" s="5"/>
      <c r="GQ267" s="5"/>
      <c r="GR267" s="5"/>
      <c r="GS267" s="5"/>
      <c r="GT267" s="5"/>
      <c r="GU267" s="5"/>
      <c r="GV267" s="5"/>
      <c r="GW267" s="5"/>
      <c r="GX267" s="5"/>
      <c r="GY267" s="5"/>
      <c r="GZ267" s="5"/>
      <c r="HA267" s="5"/>
      <c r="HB267" s="5"/>
      <c r="HC267" s="5"/>
      <c r="HD267" s="5"/>
      <c r="HE267" s="5"/>
      <c r="HF267" s="5"/>
      <c r="HG267" s="5"/>
      <c r="HH267" s="5"/>
      <c r="HI267" s="5"/>
      <c r="HJ267" s="5"/>
      <c r="HK267" s="5"/>
      <c r="HL267" s="5"/>
      <c r="HM267" s="5"/>
      <c r="HN267" s="5"/>
      <c r="HO267" s="5"/>
      <c r="HP267" s="5"/>
      <c r="HQ267" s="5"/>
      <c r="HR267" s="5"/>
      <c r="HS267" s="5"/>
      <c r="HT267" s="5"/>
      <c r="HU267" s="5"/>
      <c r="HV267" s="5"/>
      <c r="HW267" s="5"/>
      <c r="HX267" s="5"/>
      <c r="HY267" s="5"/>
      <c r="HZ267" s="5"/>
      <c r="IA267" s="5"/>
      <c r="IB267" s="5"/>
      <c r="IC267" s="5"/>
      <c r="ID267" s="5"/>
      <c r="IE267" s="5"/>
      <c r="IF267" s="5"/>
      <c r="IG267" s="5"/>
      <c r="IH267" s="5"/>
      <c r="II267" s="5"/>
      <c r="IJ267" s="5"/>
      <c r="IK267" s="5"/>
      <c r="IL267" s="5"/>
      <c r="IM267" s="5"/>
      <c r="IN267" s="5"/>
      <c r="IO267" s="5"/>
      <c r="IP267" s="5"/>
      <c r="IQ267" s="5"/>
      <c r="IR267" s="5"/>
      <c r="IS267" s="5"/>
      <c r="IT267" s="5"/>
      <c r="IU267" s="5"/>
      <c r="IV267" s="5"/>
      <c r="IW267" s="5"/>
      <c r="IX267" s="5"/>
      <c r="IY267" s="5"/>
      <c r="IZ267" s="5"/>
      <c r="JA267" s="5"/>
      <c r="JB267" s="5"/>
      <c r="JC267" s="5"/>
      <c r="JD267" s="5"/>
      <c r="JE267" s="5"/>
    </row>
    <row r="268" spans="16:265" s="1" customFormat="1" x14ac:dyDescent="0.25">
      <c r="P268" s="2"/>
      <c r="AI268" s="3"/>
      <c r="EL268" s="4"/>
      <c r="EM268" s="4"/>
      <c r="EQ268" s="5"/>
      <c r="ER268" s="5"/>
      <c r="ES268" s="5"/>
      <c r="ET268" s="5"/>
      <c r="EU268" s="5"/>
      <c r="EV268" s="5"/>
      <c r="EW268" s="5"/>
      <c r="EX268" s="5"/>
      <c r="EY268" s="5"/>
      <c r="EZ268" s="5"/>
      <c r="FA268" s="5"/>
      <c r="FB268" s="5"/>
      <c r="FC268" s="5"/>
      <c r="FD268" s="5"/>
      <c r="FE268" s="5"/>
      <c r="FF268" s="5"/>
      <c r="FG268" s="5"/>
      <c r="FH268" s="5"/>
      <c r="FI268" s="5"/>
      <c r="FJ268" s="5"/>
      <c r="FK268" s="5"/>
      <c r="FL268" s="5"/>
      <c r="FM268" s="5"/>
      <c r="FN268" s="5"/>
      <c r="FO268" s="5"/>
      <c r="FP268" s="5"/>
      <c r="FQ268" s="5"/>
      <c r="FR268" s="5"/>
      <c r="FS268" s="5"/>
      <c r="FT268" s="5"/>
      <c r="FU268" s="5"/>
      <c r="FV268" s="5"/>
      <c r="FW268" s="5"/>
      <c r="FX268" s="5"/>
      <c r="FY268" s="5"/>
      <c r="FZ268" s="5"/>
      <c r="GA268" s="5"/>
      <c r="GB268" s="5"/>
      <c r="GC268" s="5"/>
      <c r="GD268" s="5"/>
      <c r="GE268" s="5"/>
      <c r="GF268" s="5"/>
      <c r="GG268" s="5"/>
      <c r="GH268" s="5"/>
      <c r="GI268" s="5"/>
      <c r="GJ268" s="5"/>
      <c r="GK268" s="5"/>
      <c r="GL268" s="5"/>
      <c r="GM268" s="5"/>
      <c r="GN268" s="5"/>
      <c r="GO268" s="5"/>
      <c r="GP268" s="5"/>
      <c r="GQ268" s="5"/>
      <c r="GR268" s="5"/>
      <c r="GS268" s="5"/>
      <c r="GT268" s="5"/>
      <c r="GU268" s="5"/>
      <c r="GV268" s="5"/>
      <c r="GW268" s="5"/>
      <c r="GX268" s="5"/>
      <c r="GY268" s="5"/>
      <c r="GZ268" s="5"/>
      <c r="HA268" s="5"/>
      <c r="HB268" s="5"/>
      <c r="HC268" s="5"/>
      <c r="HD268" s="5"/>
      <c r="HE268" s="5"/>
      <c r="HF268" s="5"/>
      <c r="HG268" s="5"/>
      <c r="HH268" s="5"/>
      <c r="HI268" s="5"/>
      <c r="HJ268" s="5"/>
      <c r="HK268" s="5"/>
      <c r="HL268" s="5"/>
      <c r="HM268" s="5"/>
      <c r="HN268" s="5"/>
      <c r="HO268" s="5"/>
      <c r="HP268" s="5"/>
      <c r="HQ268" s="5"/>
      <c r="HR268" s="5"/>
      <c r="HS268" s="5"/>
      <c r="HT268" s="5"/>
      <c r="HU268" s="5"/>
      <c r="HV268" s="5"/>
      <c r="HW268" s="5"/>
      <c r="HX268" s="5"/>
      <c r="HY268" s="5"/>
      <c r="HZ268" s="5"/>
      <c r="IA268" s="5"/>
      <c r="IB268" s="5"/>
      <c r="IC268" s="5"/>
      <c r="ID268" s="5"/>
      <c r="IE268" s="5"/>
      <c r="IF268" s="5"/>
      <c r="IG268" s="5"/>
      <c r="IH268" s="5"/>
      <c r="II268" s="5"/>
      <c r="IJ268" s="5"/>
      <c r="IK268" s="5"/>
      <c r="IL268" s="5"/>
      <c r="IM268" s="5"/>
      <c r="IN268" s="5"/>
      <c r="IO268" s="5"/>
      <c r="IP268" s="5"/>
      <c r="IQ268" s="5"/>
      <c r="IR268" s="5"/>
      <c r="IS268" s="5"/>
      <c r="IT268" s="5"/>
      <c r="IU268" s="5"/>
      <c r="IV268" s="5"/>
      <c r="IW268" s="5"/>
      <c r="IX268" s="5"/>
      <c r="IY268" s="5"/>
      <c r="IZ268" s="5"/>
      <c r="JA268" s="5"/>
      <c r="JB268" s="5"/>
      <c r="JC268" s="5"/>
      <c r="JD268" s="5"/>
      <c r="JE268" s="5"/>
    </row>
    <row r="269" spans="16:265" s="1" customFormat="1" x14ac:dyDescent="0.25">
      <c r="P269" s="2"/>
      <c r="AI269" s="3"/>
      <c r="EL269" s="4"/>
      <c r="EM269" s="4"/>
      <c r="EQ269" s="5"/>
      <c r="ER269" s="5"/>
      <c r="ES269" s="5"/>
      <c r="ET269" s="5"/>
      <c r="EU269" s="5"/>
      <c r="EV269" s="5"/>
      <c r="EW269" s="5"/>
      <c r="EX269" s="5"/>
      <c r="EY269" s="5"/>
      <c r="EZ269" s="5"/>
      <c r="FA269" s="5"/>
      <c r="FB269" s="5"/>
      <c r="FC269" s="5"/>
      <c r="FD269" s="5"/>
      <c r="FE269" s="5"/>
      <c r="FF269" s="5"/>
      <c r="FG269" s="5"/>
      <c r="FH269" s="5"/>
      <c r="FI269" s="5"/>
      <c r="FJ269" s="5"/>
      <c r="FK269" s="5"/>
      <c r="FL269" s="5"/>
      <c r="FM269" s="5"/>
      <c r="FN269" s="5"/>
      <c r="FO269" s="5"/>
      <c r="FP269" s="5"/>
      <c r="FQ269" s="5"/>
      <c r="FR269" s="5"/>
      <c r="FS269" s="5"/>
      <c r="FT269" s="5"/>
      <c r="FU269" s="5"/>
      <c r="FV269" s="5"/>
      <c r="FW269" s="5"/>
      <c r="FX269" s="5"/>
      <c r="FY269" s="5"/>
      <c r="FZ269" s="5"/>
      <c r="GA269" s="5"/>
      <c r="GB269" s="5"/>
      <c r="GC269" s="5"/>
      <c r="GD269" s="5"/>
      <c r="GE269" s="5"/>
      <c r="GF269" s="5"/>
      <c r="GG269" s="5"/>
      <c r="GH269" s="5"/>
      <c r="GI269" s="5"/>
      <c r="GJ269" s="5"/>
      <c r="GK269" s="5"/>
      <c r="GL269" s="5"/>
      <c r="GM269" s="5"/>
      <c r="GN269" s="5"/>
      <c r="GO269" s="5"/>
      <c r="GP269" s="5"/>
      <c r="GQ269" s="5"/>
      <c r="GR269" s="5"/>
      <c r="GS269" s="5"/>
      <c r="GT269" s="5"/>
      <c r="GU269" s="5"/>
      <c r="GV269" s="5"/>
      <c r="GW269" s="5"/>
      <c r="GX269" s="5"/>
      <c r="GY269" s="5"/>
      <c r="GZ269" s="5"/>
      <c r="HA269" s="5"/>
      <c r="HB269" s="5"/>
      <c r="HC269" s="5"/>
      <c r="HD269" s="5"/>
      <c r="HE269" s="5"/>
      <c r="HF269" s="5"/>
      <c r="HG269" s="5"/>
      <c r="HH269" s="5"/>
      <c r="HI269" s="5"/>
      <c r="HJ269" s="5"/>
      <c r="HK269" s="5"/>
      <c r="HL269" s="5"/>
      <c r="HM269" s="5"/>
      <c r="HN269" s="5"/>
      <c r="HO269" s="5"/>
      <c r="HP269" s="5"/>
      <c r="HQ269" s="5"/>
      <c r="HR269" s="5"/>
      <c r="HS269" s="5"/>
      <c r="HT269" s="5"/>
      <c r="HU269" s="5"/>
      <c r="HV269" s="5"/>
      <c r="HW269" s="5"/>
      <c r="HX269" s="5"/>
      <c r="HY269" s="5"/>
      <c r="HZ269" s="5"/>
      <c r="IA269" s="5"/>
      <c r="IB269" s="5"/>
      <c r="IC269" s="5"/>
      <c r="ID269" s="5"/>
      <c r="IE269" s="5"/>
      <c r="IF269" s="5"/>
      <c r="IG269" s="5"/>
      <c r="IH269" s="5"/>
      <c r="II269" s="5"/>
      <c r="IJ269" s="5"/>
      <c r="IK269" s="5"/>
      <c r="IL269" s="5"/>
      <c r="IM269" s="5"/>
      <c r="IN269" s="5"/>
      <c r="IO269" s="5"/>
      <c r="IP269" s="5"/>
      <c r="IQ269" s="5"/>
      <c r="IR269" s="5"/>
      <c r="IS269" s="5"/>
      <c r="IT269" s="5"/>
      <c r="IU269" s="5"/>
      <c r="IV269" s="5"/>
      <c r="IW269" s="5"/>
      <c r="IX269" s="5"/>
      <c r="IY269" s="5"/>
      <c r="IZ269" s="5"/>
      <c r="JA269" s="5"/>
      <c r="JB269" s="5"/>
      <c r="JC269" s="5"/>
      <c r="JD269" s="5"/>
      <c r="JE269" s="5"/>
    </row>
    <row r="270" spans="16:265" s="1" customFormat="1" x14ac:dyDescent="0.25">
      <c r="P270" s="2"/>
      <c r="AI270" s="3"/>
      <c r="EL270" s="4"/>
      <c r="EM270" s="4"/>
      <c r="EQ270" s="5"/>
      <c r="ER270" s="5"/>
      <c r="ES270" s="5"/>
      <c r="ET270" s="5"/>
      <c r="EU270" s="5"/>
      <c r="EV270" s="5"/>
      <c r="EW270" s="5"/>
      <c r="EX270" s="5"/>
      <c r="EY270" s="5"/>
      <c r="EZ270" s="5"/>
      <c r="FA270" s="5"/>
      <c r="FB270" s="5"/>
      <c r="FC270" s="5"/>
      <c r="FD270" s="5"/>
      <c r="FE270" s="5"/>
      <c r="FF270" s="5"/>
      <c r="FG270" s="5"/>
      <c r="FH270" s="5"/>
      <c r="FI270" s="5"/>
      <c r="FJ270" s="5"/>
      <c r="FK270" s="5"/>
      <c r="FL270" s="5"/>
      <c r="FM270" s="5"/>
      <c r="FN270" s="5"/>
      <c r="FO270" s="5"/>
      <c r="FP270" s="5"/>
      <c r="FQ270" s="5"/>
      <c r="FR270" s="5"/>
      <c r="FS270" s="5"/>
      <c r="FT270" s="5"/>
      <c r="FU270" s="5"/>
      <c r="FV270" s="5"/>
      <c r="FW270" s="5"/>
      <c r="FX270" s="5"/>
      <c r="FY270" s="5"/>
      <c r="FZ270" s="5"/>
      <c r="GA270" s="5"/>
      <c r="GB270" s="5"/>
      <c r="GC270" s="5"/>
      <c r="GD270" s="5"/>
      <c r="GE270" s="5"/>
      <c r="GF270" s="5"/>
      <c r="GG270" s="5"/>
      <c r="GH270" s="5"/>
      <c r="GI270" s="5"/>
      <c r="GJ270" s="5"/>
      <c r="GK270" s="5"/>
      <c r="GL270" s="5"/>
      <c r="GM270" s="5"/>
      <c r="GN270" s="5"/>
      <c r="GO270" s="5"/>
      <c r="GP270" s="5"/>
      <c r="GQ270" s="5"/>
      <c r="GR270" s="5"/>
      <c r="GS270" s="5"/>
      <c r="GT270" s="5"/>
      <c r="GU270" s="5"/>
      <c r="GV270" s="5"/>
      <c r="GW270" s="5"/>
      <c r="GX270" s="5"/>
      <c r="GY270" s="5"/>
      <c r="GZ270" s="5"/>
      <c r="HA270" s="5"/>
      <c r="HB270" s="5"/>
      <c r="HC270" s="5"/>
      <c r="HD270" s="5"/>
      <c r="HE270" s="5"/>
      <c r="HF270" s="5"/>
      <c r="HG270" s="5"/>
      <c r="HH270" s="5"/>
      <c r="HI270" s="5"/>
      <c r="HJ270" s="5"/>
      <c r="HK270" s="5"/>
      <c r="HL270" s="5"/>
      <c r="HM270" s="5"/>
      <c r="HN270" s="5"/>
      <c r="HO270" s="5"/>
      <c r="HP270" s="5"/>
      <c r="HQ270" s="5"/>
      <c r="HR270" s="5"/>
      <c r="HS270" s="5"/>
      <c r="HT270" s="5"/>
      <c r="HU270" s="5"/>
      <c r="HV270" s="5"/>
      <c r="HW270" s="5"/>
      <c r="HX270" s="5"/>
      <c r="HY270" s="5"/>
      <c r="HZ270" s="5"/>
      <c r="IA270" s="5"/>
      <c r="IB270" s="5"/>
      <c r="IC270" s="5"/>
      <c r="ID270" s="5"/>
      <c r="IE270" s="5"/>
      <c r="IF270" s="5"/>
      <c r="IG270" s="5"/>
      <c r="IH270" s="5"/>
      <c r="II270" s="5"/>
      <c r="IJ270" s="5"/>
      <c r="IK270" s="5"/>
      <c r="IL270" s="5"/>
      <c r="IM270" s="5"/>
      <c r="IN270" s="5"/>
      <c r="IO270" s="5"/>
      <c r="IP270" s="5"/>
      <c r="IQ270" s="5"/>
      <c r="IR270" s="5"/>
      <c r="IS270" s="5"/>
      <c r="IT270" s="5"/>
      <c r="IU270" s="5"/>
      <c r="IV270" s="5"/>
      <c r="IW270" s="5"/>
      <c r="IX270" s="5"/>
      <c r="IY270" s="5"/>
      <c r="IZ270" s="5"/>
      <c r="JA270" s="5"/>
      <c r="JB270" s="5"/>
      <c r="JC270" s="5"/>
      <c r="JD270" s="5"/>
      <c r="JE270" s="5"/>
    </row>
    <row r="271" spans="16:265" s="1" customFormat="1" x14ac:dyDescent="0.25">
      <c r="P271" s="2"/>
      <c r="AI271" s="3"/>
      <c r="EL271" s="4"/>
      <c r="EM271" s="4"/>
      <c r="EQ271" s="5"/>
      <c r="ER271" s="5"/>
      <c r="ES271" s="5"/>
      <c r="ET271" s="5"/>
      <c r="EU271" s="5"/>
      <c r="EV271" s="5"/>
      <c r="EW271" s="5"/>
      <c r="EX271" s="5"/>
      <c r="EY271" s="5"/>
      <c r="EZ271" s="5"/>
      <c r="FA271" s="5"/>
      <c r="FB271" s="5"/>
      <c r="FC271" s="5"/>
      <c r="FD271" s="5"/>
      <c r="FE271" s="5"/>
      <c r="FF271" s="5"/>
      <c r="FG271" s="5"/>
      <c r="FH271" s="5"/>
      <c r="FI271" s="5"/>
      <c r="FJ271" s="5"/>
      <c r="FK271" s="5"/>
      <c r="FL271" s="5"/>
      <c r="FM271" s="5"/>
      <c r="FN271" s="5"/>
      <c r="FO271" s="5"/>
      <c r="FP271" s="5"/>
      <c r="FQ271" s="5"/>
      <c r="FR271" s="5"/>
      <c r="FS271" s="5"/>
      <c r="FT271" s="5"/>
      <c r="FU271" s="5"/>
      <c r="FV271" s="5"/>
      <c r="FW271" s="5"/>
      <c r="FX271" s="5"/>
      <c r="FY271" s="5"/>
      <c r="FZ271" s="5"/>
      <c r="GA271" s="5"/>
      <c r="GB271" s="5"/>
      <c r="GC271" s="5"/>
      <c r="GD271" s="5"/>
      <c r="GE271" s="5"/>
      <c r="GF271" s="5"/>
      <c r="GG271" s="5"/>
      <c r="GH271" s="5"/>
      <c r="GI271" s="5"/>
      <c r="GJ271" s="5"/>
      <c r="GK271" s="5"/>
      <c r="GL271" s="5"/>
      <c r="GM271" s="5"/>
      <c r="GN271" s="5"/>
      <c r="GO271" s="5"/>
      <c r="GP271" s="5"/>
      <c r="GQ271" s="5"/>
      <c r="GR271" s="5"/>
      <c r="GS271" s="5"/>
      <c r="GT271" s="5"/>
      <c r="GU271" s="5"/>
      <c r="GV271" s="5"/>
      <c r="GW271" s="5"/>
      <c r="GX271" s="5"/>
      <c r="GY271" s="5"/>
      <c r="GZ271" s="5"/>
      <c r="HA271" s="5"/>
      <c r="HB271" s="5"/>
      <c r="HC271" s="5"/>
      <c r="HD271" s="5"/>
      <c r="HE271" s="5"/>
      <c r="HF271" s="5"/>
      <c r="HG271" s="5"/>
      <c r="HH271" s="5"/>
      <c r="HI271" s="5"/>
      <c r="HJ271" s="5"/>
      <c r="HK271" s="5"/>
      <c r="HL271" s="5"/>
      <c r="HM271" s="5"/>
      <c r="HN271" s="5"/>
      <c r="HO271" s="5"/>
      <c r="HP271" s="5"/>
      <c r="HQ271" s="5"/>
      <c r="HR271" s="5"/>
      <c r="HS271" s="5"/>
      <c r="HT271" s="5"/>
      <c r="HU271" s="5"/>
      <c r="HV271" s="5"/>
      <c r="HW271" s="5"/>
      <c r="HX271" s="5"/>
      <c r="HY271" s="5"/>
      <c r="HZ271" s="5"/>
      <c r="IA271" s="5"/>
      <c r="IB271" s="5"/>
      <c r="IC271" s="5"/>
      <c r="ID271" s="5"/>
      <c r="IE271" s="5"/>
      <c r="IF271" s="5"/>
      <c r="IG271" s="5"/>
      <c r="IH271" s="5"/>
      <c r="II271" s="5"/>
      <c r="IJ271" s="5"/>
      <c r="IK271" s="5"/>
      <c r="IL271" s="5"/>
      <c r="IM271" s="5"/>
      <c r="IN271" s="5"/>
      <c r="IO271" s="5"/>
      <c r="IP271" s="5"/>
      <c r="IQ271" s="5"/>
      <c r="IR271" s="5"/>
      <c r="IS271" s="5"/>
      <c r="IT271" s="5"/>
      <c r="IU271" s="5"/>
      <c r="IV271" s="5"/>
      <c r="IW271" s="5"/>
      <c r="IX271" s="5"/>
      <c r="IY271" s="5"/>
      <c r="IZ271" s="5"/>
      <c r="JA271" s="5"/>
      <c r="JB271" s="5"/>
      <c r="JC271" s="5"/>
      <c r="JD271" s="5"/>
      <c r="JE271" s="5"/>
    </row>
    <row r="272" spans="16:265" s="1" customFormat="1" x14ac:dyDescent="0.25">
      <c r="P272" s="2"/>
      <c r="AI272" s="3"/>
      <c r="EL272" s="4"/>
      <c r="EM272" s="4"/>
      <c r="EQ272" s="5"/>
      <c r="ER272" s="5"/>
      <c r="ES272" s="5"/>
      <c r="ET272" s="5"/>
      <c r="EU272" s="5"/>
      <c r="EV272" s="5"/>
      <c r="EW272" s="5"/>
      <c r="EX272" s="5"/>
      <c r="EY272" s="5"/>
      <c r="EZ272" s="5"/>
      <c r="FA272" s="5"/>
      <c r="FB272" s="5"/>
      <c r="FC272" s="5"/>
      <c r="FD272" s="5"/>
      <c r="FE272" s="5"/>
      <c r="FF272" s="5"/>
      <c r="FG272" s="5"/>
      <c r="FH272" s="5"/>
      <c r="FI272" s="5"/>
      <c r="FJ272" s="5"/>
      <c r="FK272" s="5"/>
      <c r="FL272" s="5"/>
      <c r="FM272" s="5"/>
      <c r="FN272" s="5"/>
      <c r="FO272" s="5"/>
      <c r="FP272" s="5"/>
      <c r="FQ272" s="5"/>
      <c r="FR272" s="5"/>
      <c r="FS272" s="5"/>
      <c r="FT272" s="5"/>
      <c r="FU272" s="5"/>
      <c r="FV272" s="5"/>
      <c r="FW272" s="5"/>
      <c r="FX272" s="5"/>
      <c r="FY272" s="5"/>
      <c r="FZ272" s="5"/>
      <c r="GA272" s="5"/>
      <c r="GB272" s="5"/>
      <c r="GC272" s="5"/>
      <c r="GD272" s="5"/>
      <c r="GE272" s="5"/>
      <c r="GF272" s="5"/>
      <c r="GG272" s="5"/>
      <c r="GH272" s="5"/>
      <c r="GI272" s="5"/>
      <c r="GJ272" s="5"/>
      <c r="GK272" s="5"/>
      <c r="GL272" s="5"/>
      <c r="GM272" s="5"/>
      <c r="GN272" s="5"/>
      <c r="GO272" s="5"/>
      <c r="GP272" s="5"/>
      <c r="GQ272" s="5"/>
      <c r="GR272" s="5"/>
      <c r="GS272" s="5"/>
      <c r="GT272" s="5"/>
      <c r="GU272" s="5"/>
      <c r="GV272" s="5"/>
      <c r="GW272" s="5"/>
      <c r="GX272" s="5"/>
      <c r="GY272" s="5"/>
      <c r="GZ272" s="5"/>
      <c r="HA272" s="5"/>
      <c r="HB272" s="5"/>
      <c r="HC272" s="5"/>
      <c r="HD272" s="5"/>
      <c r="HE272" s="5"/>
      <c r="HF272" s="5"/>
      <c r="HG272" s="5"/>
      <c r="HH272" s="5"/>
      <c r="HI272" s="5"/>
      <c r="HJ272" s="5"/>
      <c r="HK272" s="5"/>
      <c r="HL272" s="5"/>
      <c r="HM272" s="5"/>
      <c r="HN272" s="5"/>
      <c r="HO272" s="5"/>
      <c r="HP272" s="5"/>
      <c r="HQ272" s="5"/>
      <c r="HR272" s="5"/>
      <c r="HS272" s="5"/>
      <c r="HT272" s="5"/>
      <c r="HU272" s="5"/>
      <c r="HV272" s="5"/>
      <c r="HW272" s="5"/>
      <c r="HX272" s="5"/>
      <c r="HY272" s="5"/>
      <c r="HZ272" s="5"/>
      <c r="IA272" s="5"/>
      <c r="IB272" s="5"/>
      <c r="IC272" s="5"/>
      <c r="ID272" s="5"/>
      <c r="IE272" s="5"/>
      <c r="IF272" s="5"/>
      <c r="IG272" s="5"/>
      <c r="IH272" s="5"/>
      <c r="II272" s="5"/>
      <c r="IJ272" s="5"/>
      <c r="IK272" s="5"/>
      <c r="IL272" s="5"/>
      <c r="IM272" s="5"/>
      <c r="IN272" s="5"/>
      <c r="IO272" s="5"/>
      <c r="IP272" s="5"/>
      <c r="IQ272" s="5"/>
      <c r="IR272" s="5"/>
      <c r="IS272" s="5"/>
      <c r="IT272" s="5"/>
      <c r="IU272" s="5"/>
      <c r="IV272" s="5"/>
      <c r="IW272" s="5"/>
      <c r="IX272" s="5"/>
      <c r="IY272" s="5"/>
      <c r="IZ272" s="5"/>
      <c r="JA272" s="5"/>
      <c r="JB272" s="5"/>
      <c r="JC272" s="5"/>
      <c r="JD272" s="5"/>
      <c r="JE272" s="5"/>
    </row>
    <row r="273" spans="16:265" s="1" customFormat="1" x14ac:dyDescent="0.25">
      <c r="P273" s="2"/>
      <c r="AI273" s="3"/>
      <c r="EL273" s="4"/>
      <c r="EM273" s="4"/>
      <c r="EQ273" s="5"/>
      <c r="ER273" s="5"/>
      <c r="ES273" s="5"/>
      <c r="ET273" s="5"/>
      <c r="EU273" s="5"/>
      <c r="EV273" s="5"/>
      <c r="EW273" s="5"/>
      <c r="EX273" s="5"/>
      <c r="EY273" s="5"/>
      <c r="EZ273" s="5"/>
      <c r="FA273" s="5"/>
      <c r="FB273" s="5"/>
      <c r="FC273" s="5"/>
      <c r="FD273" s="5"/>
      <c r="FE273" s="5"/>
      <c r="FF273" s="5"/>
      <c r="FG273" s="5"/>
      <c r="FH273" s="5"/>
      <c r="FI273" s="5"/>
      <c r="FJ273" s="5"/>
      <c r="FK273" s="5"/>
      <c r="FL273" s="5"/>
      <c r="FM273" s="5"/>
      <c r="FN273" s="5"/>
      <c r="FO273" s="5"/>
      <c r="FP273" s="5"/>
      <c r="FQ273" s="5"/>
      <c r="FR273" s="5"/>
      <c r="FS273" s="5"/>
      <c r="FT273" s="5"/>
      <c r="FU273" s="5"/>
      <c r="FV273" s="5"/>
      <c r="FW273" s="5"/>
      <c r="FX273" s="5"/>
      <c r="FY273" s="5"/>
      <c r="FZ273" s="5"/>
      <c r="GA273" s="5"/>
      <c r="GB273" s="5"/>
      <c r="GC273" s="5"/>
      <c r="GD273" s="5"/>
      <c r="GE273" s="5"/>
      <c r="GF273" s="5"/>
      <c r="GG273" s="5"/>
      <c r="GH273" s="5"/>
      <c r="GI273" s="5"/>
      <c r="GJ273" s="5"/>
      <c r="GK273" s="5"/>
      <c r="GL273" s="5"/>
      <c r="GM273" s="5"/>
      <c r="GN273" s="5"/>
      <c r="GO273" s="5"/>
      <c r="GP273" s="5"/>
      <c r="GQ273" s="5"/>
      <c r="GR273" s="5"/>
      <c r="GS273" s="5"/>
      <c r="GT273" s="5"/>
      <c r="GU273" s="5"/>
      <c r="GV273" s="5"/>
      <c r="GW273" s="5"/>
      <c r="GX273" s="5"/>
      <c r="GY273" s="5"/>
      <c r="GZ273" s="5"/>
      <c r="HA273" s="5"/>
      <c r="HB273" s="5"/>
      <c r="HC273" s="5"/>
      <c r="HD273" s="5"/>
      <c r="HE273" s="5"/>
      <c r="HF273" s="5"/>
      <c r="HG273" s="5"/>
      <c r="HH273" s="5"/>
      <c r="HI273" s="5"/>
      <c r="HJ273" s="5"/>
      <c r="HK273" s="5"/>
      <c r="HL273" s="5"/>
      <c r="HM273" s="5"/>
      <c r="HN273" s="5"/>
      <c r="HO273" s="5"/>
      <c r="HP273" s="5"/>
      <c r="HQ273" s="5"/>
      <c r="HR273" s="5"/>
      <c r="HS273" s="5"/>
      <c r="HT273" s="5"/>
      <c r="HU273" s="5"/>
      <c r="HV273" s="5"/>
      <c r="HW273" s="5"/>
      <c r="HX273" s="5"/>
      <c r="HY273" s="5"/>
      <c r="HZ273" s="5"/>
      <c r="IA273" s="5"/>
      <c r="IB273" s="5"/>
      <c r="IC273" s="5"/>
      <c r="ID273" s="5"/>
      <c r="IE273" s="5"/>
      <c r="IF273" s="5"/>
      <c r="IG273" s="5"/>
      <c r="IH273" s="5"/>
      <c r="II273" s="5"/>
      <c r="IJ273" s="5"/>
      <c r="IK273" s="5"/>
      <c r="IL273" s="5"/>
      <c r="IM273" s="5"/>
      <c r="IN273" s="5"/>
      <c r="IO273" s="5"/>
      <c r="IP273" s="5"/>
      <c r="IQ273" s="5"/>
      <c r="IR273" s="5"/>
      <c r="IS273" s="5"/>
      <c r="IT273" s="5"/>
      <c r="IU273" s="5"/>
      <c r="IV273" s="5"/>
      <c r="IW273" s="5"/>
      <c r="IX273" s="5"/>
      <c r="IY273" s="5"/>
      <c r="IZ273" s="5"/>
      <c r="JA273" s="5"/>
      <c r="JB273" s="5"/>
      <c r="JC273" s="5"/>
      <c r="JD273" s="5"/>
      <c r="JE273" s="5"/>
    </row>
    <row r="274" spans="16:265" s="1" customFormat="1" x14ac:dyDescent="0.25">
      <c r="P274" s="2"/>
      <c r="AI274" s="3"/>
      <c r="EL274" s="4"/>
      <c r="EM274" s="4"/>
      <c r="EQ274" s="5"/>
      <c r="ER274" s="5"/>
      <c r="ES274" s="5"/>
      <c r="ET274" s="5"/>
      <c r="EU274" s="5"/>
      <c r="EV274" s="5"/>
      <c r="EW274" s="5"/>
      <c r="EX274" s="5"/>
      <c r="EY274" s="5"/>
      <c r="EZ274" s="5"/>
      <c r="FA274" s="5"/>
      <c r="FB274" s="5"/>
      <c r="FC274" s="5"/>
      <c r="FD274" s="5"/>
      <c r="FE274" s="5"/>
      <c r="FF274" s="5"/>
      <c r="FG274" s="5"/>
      <c r="FH274" s="5"/>
      <c r="FI274" s="5"/>
      <c r="FJ274" s="5"/>
      <c r="FK274" s="5"/>
      <c r="FL274" s="5"/>
      <c r="FM274" s="5"/>
      <c r="FN274" s="5"/>
      <c r="FO274" s="5"/>
      <c r="FP274" s="5"/>
      <c r="FQ274" s="5"/>
      <c r="FR274" s="5"/>
      <c r="FS274" s="5"/>
      <c r="FT274" s="5"/>
      <c r="FU274" s="5"/>
      <c r="FV274" s="5"/>
      <c r="FW274" s="5"/>
      <c r="FX274" s="5"/>
      <c r="FY274" s="5"/>
      <c r="FZ274" s="5"/>
      <c r="GA274" s="5"/>
      <c r="GB274" s="5"/>
      <c r="GC274" s="5"/>
      <c r="GD274" s="5"/>
      <c r="GE274" s="5"/>
      <c r="GF274" s="5"/>
      <c r="GG274" s="5"/>
      <c r="GH274" s="5"/>
      <c r="GI274" s="5"/>
      <c r="GJ274" s="5"/>
      <c r="GK274" s="5"/>
      <c r="GL274" s="5"/>
      <c r="GM274" s="5"/>
      <c r="GN274" s="5"/>
      <c r="GO274" s="5"/>
      <c r="GP274" s="5"/>
      <c r="GQ274" s="5"/>
      <c r="GR274" s="5"/>
      <c r="GS274" s="5"/>
      <c r="GT274" s="5"/>
      <c r="GU274" s="5"/>
      <c r="GV274" s="5"/>
      <c r="GW274" s="5"/>
      <c r="GX274" s="5"/>
      <c r="GY274" s="5"/>
      <c r="GZ274" s="5"/>
      <c r="HA274" s="5"/>
      <c r="HB274" s="5"/>
      <c r="HC274" s="5"/>
      <c r="HD274" s="5"/>
      <c r="HE274" s="5"/>
      <c r="HF274" s="5"/>
      <c r="HG274" s="5"/>
      <c r="HH274" s="5"/>
      <c r="HI274" s="5"/>
      <c r="HJ274" s="5"/>
      <c r="HK274" s="5"/>
      <c r="HL274" s="5"/>
      <c r="HM274" s="5"/>
      <c r="HN274" s="5"/>
      <c r="HO274" s="5"/>
      <c r="HP274" s="5"/>
      <c r="HQ274" s="5"/>
      <c r="HR274" s="5"/>
      <c r="HS274" s="5"/>
      <c r="HT274" s="5"/>
      <c r="HU274" s="5"/>
      <c r="HV274" s="5"/>
      <c r="HW274" s="5"/>
      <c r="HX274" s="5"/>
      <c r="HY274" s="5"/>
      <c r="HZ274" s="5"/>
      <c r="IA274" s="5"/>
      <c r="IB274" s="5"/>
      <c r="IC274" s="5"/>
      <c r="ID274" s="5"/>
      <c r="IE274" s="5"/>
      <c r="IF274" s="5"/>
      <c r="IG274" s="5"/>
      <c r="IH274" s="5"/>
      <c r="II274" s="5"/>
      <c r="IJ274" s="5"/>
      <c r="IK274" s="5"/>
      <c r="IL274" s="5"/>
      <c r="IM274" s="5"/>
      <c r="IN274" s="5"/>
      <c r="IO274" s="5"/>
      <c r="IP274" s="5"/>
      <c r="IQ274" s="5"/>
      <c r="IR274" s="5"/>
      <c r="IS274" s="5"/>
      <c r="IT274" s="5"/>
      <c r="IU274" s="5"/>
      <c r="IV274" s="5"/>
      <c r="IW274" s="5"/>
      <c r="IX274" s="5"/>
      <c r="IY274" s="5"/>
      <c r="IZ274" s="5"/>
      <c r="JA274" s="5"/>
      <c r="JB274" s="5"/>
      <c r="JC274" s="5"/>
      <c r="JD274" s="5"/>
      <c r="JE274" s="5"/>
    </row>
    <row r="275" spans="16:265" s="1" customFormat="1" x14ac:dyDescent="0.25">
      <c r="P275" s="2"/>
      <c r="AI275" s="3"/>
      <c r="EL275" s="4"/>
      <c r="EM275" s="4"/>
      <c r="EQ275" s="5"/>
      <c r="ER275" s="5"/>
      <c r="ES275" s="5"/>
      <c r="ET275" s="5"/>
      <c r="EU275" s="5"/>
      <c r="EV275" s="5"/>
      <c r="EW275" s="5"/>
      <c r="EX275" s="5"/>
      <c r="EY275" s="5"/>
      <c r="EZ275" s="5"/>
      <c r="FA275" s="5"/>
      <c r="FB275" s="5"/>
      <c r="FC275" s="5"/>
      <c r="FD275" s="5"/>
      <c r="FE275" s="5"/>
      <c r="FF275" s="5"/>
      <c r="FG275" s="5"/>
      <c r="FH275" s="5"/>
      <c r="FI275" s="5"/>
      <c r="FJ275" s="5"/>
      <c r="FK275" s="5"/>
      <c r="FL275" s="5"/>
      <c r="FM275" s="5"/>
      <c r="FN275" s="5"/>
      <c r="FO275" s="5"/>
      <c r="FP275" s="5"/>
      <c r="FQ275" s="5"/>
      <c r="FR275" s="5"/>
      <c r="FS275" s="5"/>
      <c r="FT275" s="5"/>
      <c r="FU275" s="5"/>
      <c r="FV275" s="5"/>
      <c r="FW275" s="5"/>
      <c r="FX275" s="5"/>
      <c r="FY275" s="5"/>
      <c r="FZ275" s="5"/>
      <c r="GA275" s="5"/>
      <c r="GB275" s="5"/>
      <c r="GC275" s="5"/>
      <c r="GD275" s="5"/>
      <c r="GE275" s="5"/>
      <c r="GF275" s="5"/>
      <c r="GG275" s="5"/>
      <c r="GH275" s="5"/>
      <c r="GI275" s="5"/>
      <c r="GJ275" s="5"/>
      <c r="GK275" s="5"/>
      <c r="GL275" s="5"/>
      <c r="GM275" s="5"/>
      <c r="GN275" s="5"/>
      <c r="GO275" s="5"/>
      <c r="GP275" s="5"/>
      <c r="GQ275" s="5"/>
      <c r="GR275" s="5"/>
      <c r="GS275" s="5"/>
      <c r="GT275" s="5"/>
      <c r="GU275" s="5"/>
      <c r="GV275" s="5"/>
      <c r="GW275" s="5"/>
      <c r="GX275" s="5"/>
      <c r="GY275" s="5"/>
      <c r="GZ275" s="5"/>
      <c r="HA275" s="5"/>
      <c r="HB275" s="5"/>
      <c r="HC275" s="5"/>
      <c r="HD275" s="5"/>
      <c r="HE275" s="5"/>
      <c r="HF275" s="5"/>
      <c r="HG275" s="5"/>
      <c r="HH275" s="5"/>
      <c r="HI275" s="5"/>
      <c r="HJ275" s="5"/>
      <c r="HK275" s="5"/>
      <c r="HL275" s="5"/>
      <c r="HM275" s="5"/>
      <c r="HN275" s="5"/>
      <c r="HO275" s="5"/>
      <c r="HP275" s="5"/>
      <c r="HQ275" s="5"/>
      <c r="HR275" s="5"/>
      <c r="HS275" s="5"/>
      <c r="HT275" s="5"/>
      <c r="HU275" s="5"/>
      <c r="HV275" s="5"/>
      <c r="HW275" s="5"/>
      <c r="HX275" s="5"/>
      <c r="HY275" s="5"/>
      <c r="HZ275" s="5"/>
      <c r="IA275" s="5"/>
      <c r="IB275" s="5"/>
      <c r="IC275" s="5"/>
      <c r="ID275" s="5"/>
      <c r="IE275" s="5"/>
      <c r="IF275" s="5"/>
      <c r="IG275" s="5"/>
      <c r="IH275" s="5"/>
      <c r="II275" s="5"/>
      <c r="IJ275" s="5"/>
      <c r="IK275" s="5"/>
      <c r="IL275" s="5"/>
      <c r="IM275" s="5"/>
      <c r="IN275" s="5"/>
      <c r="IO275" s="5"/>
      <c r="IP275" s="5"/>
      <c r="IQ275" s="5"/>
      <c r="IR275" s="5"/>
      <c r="IS275" s="5"/>
      <c r="IT275" s="5"/>
      <c r="IU275" s="5"/>
      <c r="IV275" s="5"/>
      <c r="IW275" s="5"/>
      <c r="IX275" s="5"/>
      <c r="IY275" s="5"/>
      <c r="IZ275" s="5"/>
      <c r="JA275" s="5"/>
      <c r="JB275" s="5"/>
      <c r="JC275" s="5"/>
      <c r="JD275" s="5"/>
      <c r="JE275" s="5"/>
    </row>
    <row r="276" spans="16:265" s="1" customFormat="1" x14ac:dyDescent="0.25">
      <c r="P276" s="2"/>
      <c r="AI276" s="3"/>
      <c r="EL276" s="4"/>
      <c r="EM276" s="4"/>
      <c r="EQ276" s="5"/>
      <c r="ER276" s="5"/>
      <c r="ES276" s="5"/>
      <c r="ET276" s="5"/>
      <c r="EU276" s="5"/>
      <c r="EV276" s="5"/>
      <c r="EW276" s="5"/>
      <c r="EX276" s="5"/>
      <c r="EY276" s="5"/>
      <c r="EZ276" s="5"/>
      <c r="FA276" s="5"/>
      <c r="FB276" s="5"/>
      <c r="FC276" s="5"/>
      <c r="FD276" s="5"/>
      <c r="FE276" s="5"/>
      <c r="FF276" s="5"/>
      <c r="FG276" s="5"/>
      <c r="FH276" s="5"/>
      <c r="FI276" s="5"/>
      <c r="FJ276" s="5"/>
      <c r="FK276" s="5"/>
      <c r="FL276" s="5"/>
      <c r="FM276" s="5"/>
      <c r="FN276" s="5"/>
      <c r="FO276" s="5"/>
      <c r="FP276" s="5"/>
      <c r="FQ276" s="5"/>
      <c r="FR276" s="5"/>
      <c r="FS276" s="5"/>
      <c r="FT276" s="5"/>
      <c r="FU276" s="5"/>
      <c r="FV276" s="5"/>
      <c r="FW276" s="5"/>
      <c r="FX276" s="5"/>
      <c r="FY276" s="5"/>
      <c r="FZ276" s="5"/>
      <c r="GA276" s="5"/>
      <c r="GB276" s="5"/>
      <c r="GC276" s="5"/>
      <c r="GD276" s="5"/>
      <c r="GE276" s="5"/>
      <c r="GF276" s="5"/>
      <c r="GG276" s="5"/>
      <c r="GH276" s="5"/>
      <c r="GI276" s="5"/>
      <c r="GJ276" s="5"/>
      <c r="GK276" s="5"/>
      <c r="GL276" s="5"/>
      <c r="GM276" s="5"/>
      <c r="GN276" s="5"/>
      <c r="GO276" s="5"/>
      <c r="GP276" s="5"/>
      <c r="GQ276" s="5"/>
      <c r="GR276" s="5"/>
      <c r="GS276" s="5"/>
      <c r="GT276" s="5"/>
      <c r="GU276" s="5"/>
      <c r="GV276" s="5"/>
      <c r="GW276" s="5"/>
      <c r="GX276" s="5"/>
      <c r="GY276" s="5"/>
      <c r="GZ276" s="5"/>
      <c r="HA276" s="5"/>
      <c r="HB276" s="5"/>
      <c r="HC276" s="5"/>
      <c r="HD276" s="5"/>
      <c r="HE276" s="5"/>
      <c r="HF276" s="5"/>
      <c r="HG276" s="5"/>
      <c r="HH276" s="5"/>
      <c r="HI276" s="5"/>
      <c r="HJ276" s="5"/>
      <c r="HK276" s="5"/>
      <c r="HL276" s="5"/>
      <c r="HM276" s="5"/>
      <c r="HN276" s="5"/>
      <c r="HO276" s="5"/>
      <c r="HP276" s="5"/>
      <c r="HQ276" s="5"/>
      <c r="HR276" s="5"/>
      <c r="HS276" s="5"/>
      <c r="HT276" s="5"/>
      <c r="HU276" s="5"/>
      <c r="HV276" s="5"/>
      <c r="HW276" s="5"/>
      <c r="HX276" s="5"/>
      <c r="HY276" s="5"/>
      <c r="HZ276" s="5"/>
      <c r="IA276" s="5"/>
      <c r="IB276" s="5"/>
      <c r="IC276" s="5"/>
      <c r="ID276" s="5"/>
      <c r="IE276" s="5"/>
      <c r="IF276" s="5"/>
      <c r="IG276" s="5"/>
      <c r="IH276" s="5"/>
      <c r="II276" s="5"/>
      <c r="IJ276" s="5"/>
      <c r="IK276" s="5"/>
      <c r="IL276" s="5"/>
      <c r="IM276" s="5"/>
      <c r="IN276" s="5"/>
      <c r="IO276" s="5"/>
      <c r="IP276" s="5"/>
      <c r="IQ276" s="5"/>
      <c r="IR276" s="5"/>
      <c r="IS276" s="5"/>
      <c r="IT276" s="5"/>
      <c r="IU276" s="5"/>
      <c r="IV276" s="5"/>
      <c r="IW276" s="5"/>
      <c r="IX276" s="5"/>
      <c r="IY276" s="5"/>
      <c r="IZ276" s="5"/>
      <c r="JA276" s="5"/>
      <c r="JB276" s="5"/>
      <c r="JC276" s="5"/>
      <c r="JD276" s="5"/>
      <c r="JE276" s="5"/>
    </row>
    <row r="277" spans="16:265" s="1" customFormat="1" x14ac:dyDescent="0.25">
      <c r="P277" s="2"/>
      <c r="AI277" s="3"/>
      <c r="EL277" s="4"/>
      <c r="EM277" s="4"/>
      <c r="EQ277" s="5"/>
      <c r="ER277" s="5"/>
      <c r="ES277" s="5"/>
      <c r="ET277" s="5"/>
      <c r="EU277" s="5"/>
      <c r="EV277" s="5"/>
      <c r="EW277" s="5"/>
      <c r="EX277" s="5"/>
      <c r="EY277" s="5"/>
      <c r="EZ277" s="5"/>
      <c r="FA277" s="5"/>
      <c r="FB277" s="5"/>
      <c r="FC277" s="5"/>
      <c r="FD277" s="5"/>
      <c r="FE277" s="5"/>
      <c r="FF277" s="5"/>
      <c r="FG277" s="5"/>
      <c r="FH277" s="5"/>
      <c r="FI277" s="5"/>
      <c r="FJ277" s="5"/>
      <c r="FK277" s="5"/>
      <c r="FL277" s="5"/>
      <c r="FM277" s="5"/>
      <c r="FN277" s="5"/>
      <c r="FO277" s="5"/>
      <c r="FP277" s="5"/>
      <c r="FQ277" s="5"/>
      <c r="FR277" s="5"/>
      <c r="FS277" s="5"/>
      <c r="FT277" s="5"/>
      <c r="FU277" s="5"/>
      <c r="FV277" s="5"/>
      <c r="FW277" s="5"/>
      <c r="FX277" s="5"/>
      <c r="FY277" s="5"/>
      <c r="FZ277" s="5"/>
      <c r="GA277" s="5"/>
      <c r="GB277" s="5"/>
      <c r="GC277" s="5"/>
      <c r="GD277" s="5"/>
      <c r="GE277" s="5"/>
      <c r="GF277" s="5"/>
      <c r="GG277" s="5"/>
      <c r="GH277" s="5"/>
      <c r="GI277" s="5"/>
      <c r="GJ277" s="5"/>
      <c r="GK277" s="5"/>
      <c r="GL277" s="5"/>
      <c r="GM277" s="5"/>
      <c r="GN277" s="5"/>
      <c r="GO277" s="5"/>
      <c r="GP277" s="5"/>
      <c r="GQ277" s="5"/>
      <c r="GR277" s="5"/>
      <c r="GS277" s="5"/>
      <c r="GT277" s="5"/>
      <c r="GU277" s="5"/>
      <c r="GV277" s="5"/>
      <c r="GW277" s="5"/>
      <c r="GX277" s="5"/>
      <c r="GY277" s="5"/>
      <c r="GZ277" s="5"/>
      <c r="HA277" s="5"/>
      <c r="HB277" s="5"/>
      <c r="HC277" s="5"/>
      <c r="HD277" s="5"/>
      <c r="HE277" s="5"/>
      <c r="HF277" s="5"/>
      <c r="HG277" s="5"/>
      <c r="HH277" s="5"/>
      <c r="HI277" s="5"/>
      <c r="HJ277" s="5"/>
      <c r="HK277" s="5"/>
      <c r="HL277" s="5"/>
      <c r="HM277" s="5"/>
      <c r="HN277" s="5"/>
      <c r="HO277" s="5"/>
      <c r="HP277" s="5"/>
      <c r="HQ277" s="5"/>
      <c r="HR277" s="5"/>
      <c r="HS277" s="5"/>
      <c r="HT277" s="5"/>
      <c r="HU277" s="5"/>
      <c r="HV277" s="5"/>
      <c r="HW277" s="5"/>
      <c r="HX277" s="5"/>
      <c r="HY277" s="5"/>
      <c r="HZ277" s="5"/>
      <c r="IA277" s="5"/>
      <c r="IB277" s="5"/>
      <c r="IC277" s="5"/>
      <c r="ID277" s="5"/>
      <c r="IE277" s="5"/>
      <c r="IF277" s="5"/>
      <c r="IG277" s="5"/>
      <c r="IH277" s="5"/>
      <c r="II277" s="5"/>
      <c r="IJ277" s="5"/>
      <c r="IK277" s="5"/>
      <c r="IL277" s="5"/>
      <c r="IM277" s="5"/>
      <c r="IN277" s="5"/>
      <c r="IO277" s="5"/>
      <c r="IP277" s="5"/>
      <c r="IQ277" s="5"/>
      <c r="IR277" s="5"/>
      <c r="IS277" s="5"/>
      <c r="IT277" s="5"/>
      <c r="IU277" s="5"/>
      <c r="IV277" s="5"/>
      <c r="IW277" s="5"/>
      <c r="IX277" s="5"/>
      <c r="IY277" s="5"/>
      <c r="IZ277" s="5"/>
      <c r="JA277" s="5"/>
      <c r="JB277" s="5"/>
      <c r="JC277" s="5"/>
      <c r="JD277" s="5"/>
      <c r="JE277" s="5"/>
    </row>
    <row r="278" spans="16:265" s="1" customFormat="1" x14ac:dyDescent="0.25">
      <c r="P278" s="2"/>
      <c r="AI278" s="3"/>
      <c r="EL278" s="4"/>
      <c r="EM278" s="4"/>
      <c r="EQ278" s="5"/>
      <c r="ER278" s="5"/>
      <c r="ES278" s="5"/>
      <c r="ET278" s="5"/>
      <c r="EU278" s="5"/>
      <c r="EV278" s="5"/>
      <c r="EW278" s="5"/>
      <c r="EX278" s="5"/>
      <c r="EY278" s="5"/>
      <c r="EZ278" s="5"/>
      <c r="FA278" s="5"/>
      <c r="FB278" s="5"/>
      <c r="FC278" s="5"/>
      <c r="FD278" s="5"/>
      <c r="FE278" s="5"/>
      <c r="FF278" s="5"/>
      <c r="FG278" s="5"/>
      <c r="FH278" s="5"/>
      <c r="FI278" s="5"/>
      <c r="FJ278" s="5"/>
      <c r="FK278" s="5"/>
      <c r="FL278" s="5"/>
      <c r="FM278" s="5"/>
      <c r="FN278" s="5"/>
      <c r="FO278" s="5"/>
      <c r="FP278" s="5"/>
      <c r="FQ278" s="5"/>
      <c r="FR278" s="5"/>
      <c r="FS278" s="5"/>
      <c r="FT278" s="5"/>
      <c r="FU278" s="5"/>
      <c r="FV278" s="5"/>
      <c r="FW278" s="5"/>
      <c r="FX278" s="5"/>
      <c r="FY278" s="5"/>
      <c r="FZ278" s="5"/>
      <c r="GA278" s="5"/>
      <c r="GB278" s="5"/>
      <c r="GC278" s="5"/>
      <c r="GD278" s="5"/>
      <c r="GE278" s="5"/>
      <c r="GF278" s="5"/>
      <c r="GG278" s="5"/>
      <c r="GH278" s="5"/>
      <c r="GI278" s="5"/>
      <c r="GJ278" s="5"/>
      <c r="GK278" s="5"/>
      <c r="GL278" s="5"/>
      <c r="GM278" s="5"/>
      <c r="GN278" s="5"/>
      <c r="GO278" s="5"/>
      <c r="GP278" s="5"/>
      <c r="GQ278" s="5"/>
      <c r="GR278" s="5"/>
      <c r="GS278" s="5"/>
      <c r="GT278" s="5"/>
      <c r="GU278" s="5"/>
      <c r="GV278" s="5"/>
      <c r="GW278" s="5"/>
      <c r="GX278" s="5"/>
      <c r="GY278" s="5"/>
      <c r="GZ278" s="5"/>
      <c r="HA278" s="5"/>
      <c r="HB278" s="5"/>
      <c r="HC278" s="5"/>
      <c r="HD278" s="5"/>
      <c r="HE278" s="5"/>
      <c r="HF278" s="5"/>
      <c r="HG278" s="5"/>
      <c r="HH278" s="5"/>
      <c r="HI278" s="5"/>
      <c r="HJ278" s="5"/>
      <c r="HK278" s="5"/>
      <c r="HL278" s="5"/>
      <c r="HM278" s="5"/>
      <c r="HN278" s="5"/>
      <c r="HO278" s="5"/>
      <c r="HP278" s="5"/>
      <c r="HQ278" s="5"/>
      <c r="HR278" s="5"/>
      <c r="HS278" s="5"/>
      <c r="HT278" s="5"/>
      <c r="HU278" s="5"/>
      <c r="HV278" s="5"/>
      <c r="HW278" s="5"/>
      <c r="HX278" s="5"/>
      <c r="HY278" s="5"/>
      <c r="HZ278" s="5"/>
      <c r="IA278" s="5"/>
      <c r="IB278" s="5"/>
      <c r="IC278" s="5"/>
      <c r="ID278" s="5"/>
      <c r="IE278" s="5"/>
      <c r="IF278" s="5"/>
      <c r="IG278" s="5"/>
      <c r="IH278" s="5"/>
      <c r="II278" s="5"/>
      <c r="IJ278" s="5"/>
      <c r="IK278" s="5"/>
      <c r="IL278" s="5"/>
      <c r="IM278" s="5"/>
      <c r="IN278" s="5"/>
      <c r="IO278" s="5"/>
      <c r="IP278" s="5"/>
      <c r="IQ278" s="5"/>
      <c r="IR278" s="5"/>
      <c r="IS278" s="5"/>
      <c r="IT278" s="5"/>
      <c r="IU278" s="5"/>
      <c r="IV278" s="5"/>
      <c r="IW278" s="5"/>
      <c r="IX278" s="5"/>
      <c r="IY278" s="5"/>
      <c r="IZ278" s="5"/>
      <c r="JA278" s="5"/>
      <c r="JB278" s="5"/>
      <c r="JC278" s="5"/>
      <c r="JD278" s="5"/>
      <c r="JE278" s="5"/>
    </row>
    <row r="279" spans="16:265" s="1" customFormat="1" x14ac:dyDescent="0.25">
      <c r="P279" s="2"/>
      <c r="AI279" s="3"/>
      <c r="EL279" s="4"/>
      <c r="EM279" s="4"/>
      <c r="EQ279" s="5"/>
      <c r="ER279" s="5"/>
      <c r="ES279" s="5"/>
      <c r="ET279" s="5"/>
      <c r="EU279" s="5"/>
      <c r="EV279" s="5"/>
      <c r="EW279" s="5"/>
      <c r="EX279" s="5"/>
      <c r="EY279" s="5"/>
      <c r="EZ279" s="5"/>
      <c r="FA279" s="5"/>
      <c r="FB279" s="5"/>
      <c r="FC279" s="5"/>
      <c r="FD279" s="5"/>
      <c r="FE279" s="5"/>
      <c r="FF279" s="5"/>
      <c r="FG279" s="5"/>
      <c r="FH279" s="5"/>
      <c r="FI279" s="5"/>
      <c r="FJ279" s="5"/>
      <c r="FK279" s="5"/>
      <c r="FL279" s="5"/>
      <c r="FM279" s="5"/>
      <c r="FN279" s="5"/>
      <c r="FO279" s="5"/>
      <c r="FP279" s="5"/>
      <c r="FQ279" s="5"/>
      <c r="FR279" s="5"/>
      <c r="FS279" s="5"/>
      <c r="FT279" s="5"/>
      <c r="FU279" s="5"/>
      <c r="FV279" s="5"/>
      <c r="FW279" s="5"/>
      <c r="FX279" s="5"/>
      <c r="FY279" s="5"/>
      <c r="FZ279" s="5"/>
      <c r="GA279" s="5"/>
      <c r="GB279" s="5"/>
      <c r="GC279" s="5"/>
      <c r="GD279" s="5"/>
      <c r="GE279" s="5"/>
      <c r="GF279" s="5"/>
      <c r="GG279" s="5"/>
      <c r="GH279" s="5"/>
      <c r="GI279" s="5"/>
      <c r="GJ279" s="5"/>
      <c r="GK279" s="5"/>
      <c r="GL279" s="5"/>
      <c r="GM279" s="5"/>
      <c r="GN279" s="5"/>
      <c r="GO279" s="5"/>
      <c r="GP279" s="5"/>
      <c r="GQ279" s="5"/>
      <c r="GR279" s="5"/>
      <c r="GS279" s="5"/>
      <c r="GT279" s="5"/>
      <c r="GU279" s="5"/>
      <c r="GV279" s="5"/>
      <c r="GW279" s="5"/>
      <c r="GX279" s="5"/>
      <c r="GY279" s="5"/>
      <c r="GZ279" s="5"/>
      <c r="HA279" s="5"/>
      <c r="HB279" s="5"/>
      <c r="HC279" s="5"/>
      <c r="HD279" s="5"/>
      <c r="HE279" s="5"/>
      <c r="HF279" s="5"/>
      <c r="HG279" s="5"/>
      <c r="HH279" s="5"/>
      <c r="HI279" s="5"/>
      <c r="HJ279" s="5"/>
      <c r="HK279" s="5"/>
      <c r="HL279" s="5"/>
      <c r="HM279" s="5"/>
      <c r="HN279" s="5"/>
      <c r="HO279" s="5"/>
      <c r="HP279" s="5"/>
      <c r="HQ279" s="5"/>
      <c r="HR279" s="5"/>
      <c r="HS279" s="5"/>
      <c r="HT279" s="5"/>
      <c r="HU279" s="5"/>
      <c r="HV279" s="5"/>
      <c r="HW279" s="5"/>
      <c r="HX279" s="5"/>
      <c r="HY279" s="5"/>
      <c r="HZ279" s="5"/>
      <c r="IA279" s="5"/>
      <c r="IB279" s="5"/>
      <c r="IC279" s="5"/>
      <c r="ID279" s="5"/>
      <c r="IE279" s="5"/>
      <c r="IF279" s="5"/>
      <c r="IG279" s="5"/>
      <c r="IH279" s="5"/>
      <c r="II279" s="5"/>
      <c r="IJ279" s="5"/>
      <c r="IK279" s="5"/>
      <c r="IL279" s="5"/>
      <c r="IM279" s="5"/>
      <c r="IN279" s="5"/>
      <c r="IO279" s="5"/>
      <c r="IP279" s="5"/>
      <c r="IQ279" s="5"/>
      <c r="IR279" s="5"/>
      <c r="IS279" s="5"/>
      <c r="IT279" s="5"/>
      <c r="IU279" s="5"/>
      <c r="IV279" s="5"/>
      <c r="IW279" s="5"/>
      <c r="IX279" s="5"/>
      <c r="IY279" s="5"/>
      <c r="IZ279" s="5"/>
      <c r="JA279" s="5"/>
      <c r="JB279" s="5"/>
      <c r="JC279" s="5"/>
      <c r="JD279" s="5"/>
      <c r="JE279" s="5"/>
    </row>
    <row r="280" spans="16:265" s="1" customFormat="1" x14ac:dyDescent="0.25">
      <c r="P280" s="2"/>
      <c r="AI280" s="3"/>
      <c r="EL280" s="4"/>
      <c r="EM280" s="4"/>
      <c r="EQ280" s="5"/>
      <c r="ER280" s="5"/>
      <c r="ES280" s="5"/>
      <c r="ET280" s="5"/>
      <c r="EU280" s="5"/>
      <c r="EV280" s="5"/>
      <c r="EW280" s="5"/>
      <c r="EX280" s="5"/>
      <c r="EY280" s="5"/>
      <c r="EZ280" s="5"/>
      <c r="FA280" s="5"/>
      <c r="FB280" s="5"/>
      <c r="FC280" s="5"/>
      <c r="FD280" s="5"/>
      <c r="FE280" s="5"/>
      <c r="FF280" s="5"/>
      <c r="FG280" s="5"/>
      <c r="FH280" s="5"/>
      <c r="FI280" s="5"/>
      <c r="FJ280" s="5"/>
      <c r="FK280" s="5"/>
      <c r="FL280" s="5"/>
      <c r="FM280" s="5"/>
      <c r="FN280" s="5"/>
      <c r="FO280" s="5"/>
      <c r="FP280" s="5"/>
      <c r="FQ280" s="5"/>
      <c r="FR280" s="5"/>
      <c r="FS280" s="5"/>
      <c r="FT280" s="5"/>
      <c r="FU280" s="5"/>
      <c r="FV280" s="5"/>
      <c r="FW280" s="5"/>
      <c r="FX280" s="5"/>
      <c r="FY280" s="5"/>
      <c r="FZ280" s="5"/>
      <c r="GA280" s="5"/>
      <c r="GB280" s="5"/>
      <c r="GC280" s="5"/>
      <c r="GD280" s="5"/>
      <c r="GE280" s="5"/>
      <c r="GF280" s="5"/>
      <c r="GG280" s="5"/>
      <c r="GH280" s="5"/>
      <c r="GI280" s="5"/>
      <c r="GJ280" s="5"/>
      <c r="GK280" s="5"/>
      <c r="GL280" s="5"/>
      <c r="GM280" s="5"/>
      <c r="GN280" s="5"/>
      <c r="GO280" s="5"/>
      <c r="GP280" s="5"/>
      <c r="GQ280" s="5"/>
      <c r="GR280" s="5"/>
      <c r="GS280" s="5"/>
      <c r="GT280" s="5"/>
      <c r="GU280" s="5"/>
      <c r="GV280" s="5"/>
      <c r="GW280" s="5"/>
      <c r="GX280" s="5"/>
      <c r="GY280" s="5"/>
      <c r="GZ280" s="5"/>
      <c r="HA280" s="5"/>
      <c r="HB280" s="5"/>
      <c r="HC280" s="5"/>
      <c r="HD280" s="5"/>
      <c r="HE280" s="5"/>
      <c r="HF280" s="5"/>
      <c r="HG280" s="5"/>
      <c r="HH280" s="5"/>
      <c r="HI280" s="5"/>
      <c r="HJ280" s="5"/>
      <c r="HK280" s="5"/>
      <c r="HL280" s="5"/>
      <c r="HM280" s="5"/>
      <c r="HN280" s="5"/>
      <c r="HO280" s="5"/>
      <c r="HP280" s="5"/>
      <c r="HQ280" s="5"/>
      <c r="HR280" s="5"/>
      <c r="HS280" s="5"/>
      <c r="HT280" s="5"/>
      <c r="HU280" s="5"/>
      <c r="HV280" s="5"/>
      <c r="HW280" s="5"/>
      <c r="HX280" s="5"/>
      <c r="HY280" s="5"/>
      <c r="HZ280" s="5"/>
      <c r="IA280" s="5"/>
      <c r="IB280" s="5"/>
      <c r="IC280" s="5"/>
      <c r="ID280" s="5"/>
      <c r="IE280" s="5"/>
      <c r="IF280" s="5"/>
      <c r="IG280" s="5"/>
      <c r="IH280" s="5"/>
      <c r="II280" s="5"/>
      <c r="IJ280" s="5"/>
      <c r="IK280" s="5"/>
      <c r="IL280" s="5"/>
      <c r="IM280" s="5"/>
      <c r="IN280" s="5"/>
      <c r="IO280" s="5"/>
      <c r="IP280" s="5"/>
      <c r="IQ280" s="5"/>
      <c r="IR280" s="5"/>
      <c r="IS280" s="5"/>
      <c r="IT280" s="5"/>
      <c r="IU280" s="5"/>
      <c r="IV280" s="5"/>
      <c r="IW280" s="5"/>
      <c r="IX280" s="5"/>
      <c r="IY280" s="5"/>
      <c r="IZ280" s="5"/>
      <c r="JA280" s="5"/>
      <c r="JB280" s="5"/>
      <c r="JC280" s="5"/>
      <c r="JD280" s="5"/>
      <c r="JE280" s="5"/>
    </row>
    <row r="281" spans="16:265" s="1" customFormat="1" x14ac:dyDescent="0.25">
      <c r="P281" s="2"/>
      <c r="AI281" s="3"/>
      <c r="EL281" s="4"/>
      <c r="EM281" s="4"/>
      <c r="EQ281" s="5"/>
      <c r="ER281" s="5"/>
      <c r="ES281" s="5"/>
      <c r="ET281" s="5"/>
      <c r="EU281" s="5"/>
      <c r="EV281" s="5"/>
      <c r="EW281" s="5"/>
      <c r="EX281" s="5"/>
      <c r="EY281" s="5"/>
      <c r="EZ281" s="5"/>
      <c r="FA281" s="5"/>
      <c r="FB281" s="5"/>
      <c r="FC281" s="5"/>
      <c r="FD281" s="5"/>
      <c r="FE281" s="5"/>
      <c r="FF281" s="5"/>
      <c r="FG281" s="5"/>
      <c r="FH281" s="5"/>
      <c r="FI281" s="5"/>
      <c r="FJ281" s="5"/>
      <c r="FK281" s="5"/>
      <c r="FL281" s="5"/>
      <c r="FM281" s="5"/>
      <c r="FN281" s="5"/>
      <c r="FO281" s="5"/>
      <c r="FP281" s="5"/>
      <c r="FQ281" s="5"/>
      <c r="FR281" s="5"/>
      <c r="FS281" s="5"/>
      <c r="FT281" s="5"/>
      <c r="FU281" s="5"/>
      <c r="FV281" s="5"/>
      <c r="FW281" s="5"/>
      <c r="FX281" s="5"/>
      <c r="FY281" s="5"/>
      <c r="FZ281" s="5"/>
      <c r="GA281" s="5"/>
      <c r="GB281" s="5"/>
      <c r="GC281" s="5"/>
      <c r="GD281" s="5"/>
      <c r="GE281" s="5"/>
      <c r="GF281" s="5"/>
      <c r="GG281" s="5"/>
      <c r="GH281" s="5"/>
      <c r="GI281" s="5"/>
      <c r="GJ281" s="5"/>
      <c r="GK281" s="5"/>
      <c r="GL281" s="5"/>
      <c r="GM281" s="5"/>
      <c r="GN281" s="5"/>
      <c r="GO281" s="5"/>
      <c r="GP281" s="5"/>
      <c r="GQ281" s="5"/>
      <c r="GR281" s="5"/>
      <c r="GS281" s="5"/>
      <c r="GT281" s="5"/>
      <c r="GU281" s="5"/>
      <c r="GV281" s="5"/>
      <c r="GW281" s="5"/>
      <c r="GX281" s="5"/>
      <c r="GY281" s="5"/>
      <c r="GZ281" s="5"/>
      <c r="HA281" s="5"/>
      <c r="HB281" s="5"/>
      <c r="HC281" s="5"/>
      <c r="HD281" s="5"/>
      <c r="HE281" s="5"/>
      <c r="HF281" s="5"/>
      <c r="HG281" s="5"/>
      <c r="HH281" s="5"/>
      <c r="HI281" s="5"/>
      <c r="HJ281" s="5"/>
      <c r="HK281" s="5"/>
      <c r="HL281" s="5"/>
      <c r="HM281" s="5"/>
      <c r="HN281" s="5"/>
      <c r="HO281" s="5"/>
      <c r="HP281" s="5"/>
      <c r="HQ281" s="5"/>
      <c r="HR281" s="5"/>
      <c r="HS281" s="5"/>
      <c r="HT281" s="5"/>
      <c r="HU281" s="5"/>
      <c r="HV281" s="5"/>
      <c r="HW281" s="5"/>
      <c r="HX281" s="5"/>
      <c r="HY281" s="5"/>
      <c r="HZ281" s="5"/>
      <c r="IA281" s="5"/>
      <c r="IB281" s="5"/>
      <c r="IC281" s="5"/>
      <c r="ID281" s="5"/>
      <c r="IE281" s="5"/>
      <c r="IF281" s="5"/>
      <c r="IG281" s="5"/>
      <c r="IH281" s="5"/>
      <c r="II281" s="5"/>
      <c r="IJ281" s="5"/>
      <c r="IK281" s="5"/>
      <c r="IL281" s="5"/>
      <c r="IM281" s="5"/>
      <c r="IN281" s="5"/>
      <c r="IO281" s="5"/>
      <c r="IP281" s="5"/>
      <c r="IQ281" s="5"/>
      <c r="IR281" s="5"/>
      <c r="IS281" s="5"/>
      <c r="IT281" s="5"/>
      <c r="IU281" s="5"/>
      <c r="IV281" s="5"/>
      <c r="IW281" s="5"/>
      <c r="IX281" s="5"/>
      <c r="IY281" s="5"/>
      <c r="IZ281" s="5"/>
      <c r="JA281" s="5"/>
      <c r="JB281" s="5"/>
      <c r="JC281" s="5"/>
      <c r="JD281" s="5"/>
      <c r="JE281" s="5"/>
    </row>
    <row r="282" spans="16:265" s="1" customFormat="1" x14ac:dyDescent="0.25">
      <c r="P282" s="2"/>
      <c r="AI282" s="3"/>
      <c r="EL282" s="4"/>
      <c r="EM282" s="4"/>
      <c r="EQ282" s="5"/>
      <c r="ER282" s="5"/>
      <c r="ES282" s="5"/>
      <c r="ET282" s="5"/>
      <c r="EU282" s="5"/>
      <c r="EV282" s="5"/>
      <c r="EW282" s="5"/>
      <c r="EX282" s="5"/>
      <c r="EY282" s="5"/>
      <c r="EZ282" s="5"/>
      <c r="FA282" s="5"/>
      <c r="FB282" s="5"/>
      <c r="FC282" s="5"/>
      <c r="FD282" s="5"/>
      <c r="FE282" s="5"/>
      <c r="FF282" s="5"/>
      <c r="FG282" s="5"/>
      <c r="FH282" s="5"/>
      <c r="FI282" s="5"/>
      <c r="FJ282" s="5"/>
      <c r="FK282" s="5"/>
      <c r="FL282" s="5"/>
      <c r="FM282" s="5"/>
      <c r="FN282" s="5"/>
      <c r="FO282" s="5"/>
      <c r="FP282" s="5"/>
      <c r="FQ282" s="5"/>
      <c r="FR282" s="5"/>
      <c r="FS282" s="5"/>
      <c r="FT282" s="5"/>
      <c r="FU282" s="5"/>
      <c r="FV282" s="5"/>
      <c r="FW282" s="5"/>
      <c r="FX282" s="5"/>
      <c r="FY282" s="5"/>
      <c r="FZ282" s="5"/>
      <c r="GA282" s="5"/>
      <c r="GB282" s="5"/>
      <c r="GC282" s="5"/>
      <c r="GD282" s="5"/>
      <c r="GE282" s="5"/>
      <c r="GF282" s="5"/>
      <c r="GG282" s="5"/>
      <c r="GH282" s="5"/>
      <c r="GI282" s="5"/>
      <c r="GJ282" s="5"/>
      <c r="GK282" s="5"/>
      <c r="GL282" s="5"/>
      <c r="GM282" s="5"/>
      <c r="GN282" s="5"/>
      <c r="GO282" s="5"/>
      <c r="GP282" s="5"/>
      <c r="GQ282" s="5"/>
      <c r="GR282" s="5"/>
      <c r="GS282" s="5"/>
      <c r="GT282" s="5"/>
      <c r="GU282" s="5"/>
      <c r="GV282" s="5"/>
      <c r="GW282" s="5"/>
      <c r="GX282" s="5"/>
      <c r="GY282" s="5"/>
      <c r="GZ282" s="5"/>
      <c r="HA282" s="5"/>
      <c r="HB282" s="5"/>
      <c r="HC282" s="5"/>
      <c r="HD282" s="5"/>
      <c r="HE282" s="5"/>
      <c r="HF282" s="5"/>
      <c r="HG282" s="5"/>
      <c r="HH282" s="5"/>
      <c r="HI282" s="5"/>
      <c r="HJ282" s="5"/>
      <c r="HK282" s="5"/>
      <c r="HL282" s="5"/>
      <c r="HM282" s="5"/>
      <c r="HN282" s="5"/>
      <c r="HO282" s="5"/>
      <c r="HP282" s="5"/>
      <c r="HQ282" s="5"/>
      <c r="HR282" s="5"/>
      <c r="HS282" s="5"/>
      <c r="HT282" s="5"/>
      <c r="HU282" s="5"/>
      <c r="HV282" s="5"/>
      <c r="HW282" s="5"/>
      <c r="HX282" s="5"/>
      <c r="HY282" s="5"/>
      <c r="HZ282" s="5"/>
      <c r="IA282" s="5"/>
      <c r="IB282" s="5"/>
      <c r="IC282" s="5"/>
      <c r="ID282" s="5"/>
      <c r="IE282" s="5"/>
      <c r="IF282" s="5"/>
      <c r="IG282" s="5"/>
      <c r="IH282" s="5"/>
      <c r="II282" s="5"/>
      <c r="IJ282" s="5"/>
      <c r="IK282" s="5"/>
      <c r="IL282" s="5"/>
      <c r="IM282" s="5"/>
      <c r="IN282" s="5"/>
      <c r="IO282" s="5"/>
      <c r="IP282" s="5"/>
      <c r="IQ282" s="5"/>
      <c r="IR282" s="5"/>
      <c r="IS282" s="5"/>
      <c r="IT282" s="5"/>
      <c r="IU282" s="5"/>
      <c r="IV282" s="5"/>
      <c r="IW282" s="5"/>
      <c r="IX282" s="5"/>
      <c r="IY282" s="5"/>
      <c r="IZ282" s="5"/>
      <c r="JA282" s="5"/>
      <c r="JB282" s="5"/>
      <c r="JC282" s="5"/>
      <c r="JD282" s="5"/>
      <c r="JE282" s="5"/>
    </row>
    <row r="283" spans="16:265" s="1" customFormat="1" x14ac:dyDescent="0.25">
      <c r="P283" s="2"/>
      <c r="AI283" s="3"/>
      <c r="EL283" s="4"/>
      <c r="EM283" s="4"/>
      <c r="EQ283" s="5"/>
      <c r="ER283" s="5"/>
      <c r="ES283" s="5"/>
      <c r="ET283" s="5"/>
      <c r="EU283" s="5"/>
      <c r="EV283" s="5"/>
      <c r="EW283" s="5"/>
      <c r="EX283" s="5"/>
      <c r="EY283" s="5"/>
      <c r="EZ283" s="5"/>
      <c r="FA283" s="5"/>
      <c r="FB283" s="5"/>
      <c r="FC283" s="5"/>
      <c r="FD283" s="5"/>
      <c r="FE283" s="5"/>
      <c r="FF283" s="5"/>
      <c r="FG283" s="5"/>
      <c r="FH283" s="5"/>
      <c r="FI283" s="5"/>
      <c r="FJ283" s="5"/>
      <c r="FK283" s="5"/>
      <c r="FL283" s="5"/>
      <c r="FM283" s="5"/>
      <c r="FN283" s="5"/>
      <c r="FO283" s="5"/>
      <c r="FP283" s="5"/>
      <c r="FQ283" s="5"/>
      <c r="FR283" s="5"/>
      <c r="FS283" s="5"/>
      <c r="FT283" s="5"/>
      <c r="FU283" s="5"/>
      <c r="FV283" s="5"/>
      <c r="FW283" s="5"/>
      <c r="FX283" s="5"/>
      <c r="FY283" s="5"/>
      <c r="FZ283" s="5"/>
      <c r="GA283" s="5"/>
      <c r="GB283" s="5"/>
      <c r="GC283" s="5"/>
      <c r="GD283" s="5"/>
      <c r="GE283" s="5"/>
      <c r="GF283" s="5"/>
      <c r="GG283" s="5"/>
      <c r="GH283" s="5"/>
      <c r="GI283" s="5"/>
      <c r="GJ283" s="5"/>
      <c r="GK283" s="5"/>
      <c r="GL283" s="5"/>
      <c r="GM283" s="5"/>
      <c r="GN283" s="5"/>
      <c r="GO283" s="5"/>
      <c r="GP283" s="5"/>
      <c r="GQ283" s="5"/>
      <c r="GR283" s="5"/>
      <c r="GS283" s="5"/>
      <c r="GT283" s="5"/>
      <c r="GU283" s="5"/>
      <c r="GV283" s="5"/>
      <c r="GW283" s="5"/>
      <c r="GX283" s="5"/>
      <c r="GY283" s="5"/>
      <c r="GZ283" s="5"/>
      <c r="HA283" s="5"/>
      <c r="HB283" s="5"/>
      <c r="HC283" s="5"/>
      <c r="HD283" s="5"/>
      <c r="HE283" s="5"/>
      <c r="HF283" s="5"/>
      <c r="HG283" s="5"/>
      <c r="HH283" s="5"/>
      <c r="HI283" s="5"/>
      <c r="HJ283" s="5"/>
      <c r="HK283" s="5"/>
      <c r="HL283" s="5"/>
      <c r="HM283" s="5"/>
      <c r="HN283" s="5"/>
      <c r="HO283" s="5"/>
      <c r="HP283" s="5"/>
      <c r="HQ283" s="5"/>
      <c r="HR283" s="5"/>
      <c r="HS283" s="5"/>
      <c r="HT283" s="5"/>
      <c r="HU283" s="5"/>
      <c r="HV283" s="5"/>
      <c r="HW283" s="5"/>
      <c r="HX283" s="5"/>
      <c r="HY283" s="5"/>
      <c r="HZ283" s="5"/>
      <c r="IA283" s="5"/>
      <c r="IB283" s="5"/>
      <c r="IC283" s="5"/>
      <c r="ID283" s="5"/>
      <c r="IE283" s="5"/>
      <c r="IF283" s="5"/>
      <c r="IG283" s="5"/>
      <c r="IH283" s="5"/>
      <c r="II283" s="5"/>
      <c r="IJ283" s="5"/>
      <c r="IK283" s="5"/>
      <c r="IL283" s="5"/>
      <c r="IM283" s="5"/>
      <c r="IN283" s="5"/>
      <c r="IO283" s="5"/>
      <c r="IP283" s="5"/>
      <c r="IQ283" s="5"/>
      <c r="IR283" s="5"/>
      <c r="IS283" s="5"/>
      <c r="IT283" s="5"/>
      <c r="IU283" s="5"/>
      <c r="IV283" s="5"/>
      <c r="IW283" s="5"/>
      <c r="IX283" s="5"/>
      <c r="IY283" s="5"/>
      <c r="IZ283" s="5"/>
      <c r="JA283" s="5"/>
      <c r="JB283" s="5"/>
      <c r="JC283" s="5"/>
      <c r="JD283" s="5"/>
      <c r="JE283" s="5"/>
    </row>
    <row r="284" spans="16:265" s="1" customFormat="1" x14ac:dyDescent="0.25">
      <c r="P284" s="2"/>
      <c r="AI284" s="3"/>
      <c r="EL284" s="4"/>
      <c r="EM284" s="4"/>
      <c r="EQ284" s="5"/>
      <c r="ER284" s="5"/>
      <c r="ES284" s="5"/>
      <c r="ET284" s="5"/>
      <c r="EU284" s="5"/>
      <c r="EV284" s="5"/>
      <c r="EW284" s="5"/>
      <c r="EX284" s="5"/>
      <c r="EY284" s="5"/>
      <c r="EZ284" s="5"/>
      <c r="FA284" s="5"/>
      <c r="FB284" s="5"/>
      <c r="FC284" s="5"/>
      <c r="FD284" s="5"/>
      <c r="FE284" s="5"/>
      <c r="FF284" s="5"/>
      <c r="FG284" s="5"/>
      <c r="FH284" s="5"/>
      <c r="FI284" s="5"/>
      <c r="FJ284" s="5"/>
      <c r="FK284" s="5"/>
      <c r="FL284" s="5"/>
      <c r="FM284" s="5"/>
      <c r="FN284" s="5"/>
      <c r="FO284" s="5"/>
      <c r="FP284" s="5"/>
      <c r="FQ284" s="5"/>
      <c r="FR284" s="5"/>
      <c r="FS284" s="5"/>
      <c r="FT284" s="5"/>
      <c r="FU284" s="5"/>
      <c r="FV284" s="5"/>
      <c r="FW284" s="5"/>
      <c r="FX284" s="5"/>
      <c r="FY284" s="5"/>
      <c r="FZ284" s="5"/>
      <c r="GA284" s="5"/>
      <c r="GB284" s="5"/>
      <c r="GC284" s="5"/>
      <c r="GD284" s="5"/>
      <c r="GE284" s="5"/>
      <c r="GF284" s="5"/>
      <c r="GG284" s="5"/>
      <c r="GH284" s="5"/>
      <c r="GI284" s="5"/>
      <c r="GJ284" s="5"/>
      <c r="GK284" s="5"/>
      <c r="GL284" s="5"/>
      <c r="GM284" s="5"/>
      <c r="GN284" s="5"/>
      <c r="GO284" s="5"/>
      <c r="GP284" s="5"/>
      <c r="GQ284" s="5"/>
      <c r="GR284" s="5"/>
      <c r="GS284" s="5"/>
      <c r="GT284" s="5"/>
      <c r="GU284" s="5"/>
      <c r="GV284" s="5"/>
      <c r="GW284" s="5"/>
      <c r="GX284" s="5"/>
      <c r="GY284" s="5"/>
      <c r="GZ284" s="5"/>
      <c r="HA284" s="5"/>
      <c r="HB284" s="5"/>
      <c r="HC284" s="5"/>
      <c r="HD284" s="5"/>
      <c r="HE284" s="5"/>
      <c r="HF284" s="5"/>
      <c r="HG284" s="5"/>
      <c r="HH284" s="5"/>
      <c r="HI284" s="5"/>
      <c r="HJ284" s="5"/>
      <c r="HK284" s="5"/>
      <c r="HL284" s="5"/>
      <c r="HM284" s="5"/>
      <c r="HN284" s="5"/>
      <c r="HO284" s="5"/>
      <c r="HP284" s="5"/>
      <c r="HQ284" s="5"/>
      <c r="HR284" s="5"/>
      <c r="HS284" s="5"/>
      <c r="HT284" s="5"/>
      <c r="HU284" s="5"/>
      <c r="HV284" s="5"/>
      <c r="HW284" s="5"/>
      <c r="HX284" s="5"/>
      <c r="HY284" s="5"/>
      <c r="HZ284" s="5"/>
      <c r="IA284" s="5"/>
      <c r="IB284" s="5"/>
      <c r="IC284" s="5"/>
      <c r="ID284" s="5"/>
      <c r="IE284" s="5"/>
      <c r="IF284" s="5"/>
      <c r="IG284" s="5"/>
      <c r="IH284" s="5"/>
      <c r="II284" s="5"/>
      <c r="IJ284" s="5"/>
      <c r="IK284" s="5"/>
      <c r="IL284" s="5"/>
      <c r="IM284" s="5"/>
      <c r="IN284" s="5"/>
      <c r="IO284" s="5"/>
      <c r="IP284" s="5"/>
      <c r="IQ284" s="5"/>
      <c r="IR284" s="5"/>
      <c r="IS284" s="5"/>
      <c r="IT284" s="5"/>
      <c r="IU284" s="5"/>
      <c r="IV284" s="5"/>
      <c r="IW284" s="5"/>
      <c r="IX284" s="5"/>
      <c r="IY284" s="5"/>
      <c r="IZ284" s="5"/>
      <c r="JA284" s="5"/>
      <c r="JB284" s="5"/>
      <c r="JC284" s="5"/>
      <c r="JD284" s="5"/>
      <c r="JE284" s="5"/>
    </row>
    <row r="285" spans="16:265" s="1" customFormat="1" x14ac:dyDescent="0.25">
      <c r="P285" s="2"/>
      <c r="AI285" s="3"/>
      <c r="EL285" s="4"/>
      <c r="EM285" s="4"/>
      <c r="EQ285" s="5"/>
      <c r="ER285" s="5"/>
      <c r="ES285" s="5"/>
      <c r="ET285" s="5"/>
      <c r="EU285" s="5"/>
      <c r="EV285" s="5"/>
      <c r="EW285" s="5"/>
      <c r="EX285" s="5"/>
      <c r="EY285" s="5"/>
      <c r="EZ285" s="5"/>
      <c r="FA285" s="5"/>
      <c r="FB285" s="5"/>
      <c r="FC285" s="5"/>
      <c r="FD285" s="5"/>
      <c r="FE285" s="5"/>
      <c r="FF285" s="5"/>
      <c r="FG285" s="5"/>
      <c r="FH285" s="5"/>
      <c r="FI285" s="5"/>
      <c r="FJ285" s="5"/>
      <c r="FK285" s="5"/>
      <c r="FL285" s="5"/>
      <c r="FM285" s="5"/>
      <c r="FN285" s="5"/>
      <c r="FO285" s="5"/>
      <c r="FP285" s="5"/>
      <c r="FQ285" s="5"/>
      <c r="FR285" s="5"/>
      <c r="FS285" s="5"/>
      <c r="FT285" s="5"/>
      <c r="FU285" s="5"/>
      <c r="FV285" s="5"/>
      <c r="FW285" s="5"/>
      <c r="FX285" s="5"/>
      <c r="FY285" s="5"/>
      <c r="FZ285" s="5"/>
      <c r="GA285" s="5"/>
      <c r="GB285" s="5"/>
      <c r="GC285" s="5"/>
      <c r="GD285" s="5"/>
      <c r="GE285" s="5"/>
      <c r="GF285" s="5"/>
      <c r="GG285" s="5"/>
      <c r="GH285" s="5"/>
      <c r="GI285" s="5"/>
      <c r="GJ285" s="5"/>
      <c r="GK285" s="5"/>
      <c r="GL285" s="5"/>
      <c r="GM285" s="5"/>
      <c r="GN285" s="5"/>
      <c r="GO285" s="5"/>
      <c r="GP285" s="5"/>
      <c r="GQ285" s="5"/>
      <c r="GR285" s="5"/>
      <c r="GS285" s="5"/>
      <c r="GT285" s="5"/>
      <c r="GU285" s="5"/>
      <c r="GV285" s="5"/>
      <c r="GW285" s="5"/>
      <c r="GX285" s="5"/>
      <c r="GY285" s="5"/>
      <c r="GZ285" s="5"/>
      <c r="HA285" s="5"/>
      <c r="HB285" s="5"/>
      <c r="HC285" s="5"/>
      <c r="HD285" s="5"/>
      <c r="HE285" s="5"/>
      <c r="HF285" s="5"/>
      <c r="HG285" s="5"/>
      <c r="HH285" s="5"/>
      <c r="HI285" s="5"/>
      <c r="HJ285" s="5"/>
      <c r="HK285" s="5"/>
      <c r="HL285" s="5"/>
      <c r="HM285" s="5"/>
      <c r="HN285" s="5"/>
      <c r="HO285" s="5"/>
      <c r="HP285" s="5"/>
      <c r="HQ285" s="5"/>
      <c r="HR285" s="5"/>
      <c r="HS285" s="5"/>
      <c r="HT285" s="5"/>
      <c r="HU285" s="5"/>
      <c r="HV285" s="5"/>
      <c r="HW285" s="5"/>
      <c r="HX285" s="5"/>
      <c r="HY285" s="5"/>
      <c r="HZ285" s="5"/>
      <c r="IA285" s="5"/>
      <c r="IB285" s="5"/>
      <c r="IC285" s="5"/>
      <c r="ID285" s="5"/>
      <c r="IE285" s="5"/>
      <c r="IF285" s="5"/>
      <c r="IG285" s="5"/>
      <c r="IH285" s="5"/>
      <c r="II285" s="5"/>
      <c r="IJ285" s="5"/>
      <c r="IK285" s="5"/>
      <c r="IL285" s="5"/>
      <c r="IM285" s="5"/>
      <c r="IN285" s="5"/>
      <c r="IO285" s="5"/>
      <c r="IP285" s="5"/>
      <c r="IQ285" s="5"/>
      <c r="IR285" s="5"/>
      <c r="IS285" s="5"/>
      <c r="IT285" s="5"/>
      <c r="IU285" s="5"/>
      <c r="IV285" s="5"/>
      <c r="IW285" s="5"/>
      <c r="IX285" s="5"/>
      <c r="IY285" s="5"/>
      <c r="IZ285" s="5"/>
      <c r="JA285" s="5"/>
      <c r="JB285" s="5"/>
      <c r="JC285" s="5"/>
      <c r="JD285" s="5"/>
      <c r="JE285" s="5"/>
    </row>
    <row r="286" spans="16:265" s="1" customFormat="1" x14ac:dyDescent="0.25">
      <c r="P286" s="2"/>
      <c r="AI286" s="3"/>
      <c r="EL286" s="4"/>
      <c r="EM286" s="4"/>
      <c r="EQ286" s="5"/>
      <c r="ER286" s="5"/>
      <c r="ES286" s="5"/>
      <c r="ET286" s="5"/>
      <c r="EU286" s="5"/>
      <c r="EV286" s="5"/>
      <c r="EW286" s="5"/>
      <c r="EX286" s="5"/>
      <c r="EY286" s="5"/>
      <c r="EZ286" s="5"/>
      <c r="FA286" s="5"/>
      <c r="FB286" s="5"/>
      <c r="FC286" s="5"/>
      <c r="FD286" s="5"/>
      <c r="FE286" s="5"/>
      <c r="FF286" s="5"/>
      <c r="FG286" s="5"/>
      <c r="FH286" s="5"/>
      <c r="FI286" s="5"/>
      <c r="FJ286" s="5"/>
      <c r="FK286" s="5"/>
      <c r="FL286" s="5"/>
      <c r="FM286" s="5"/>
      <c r="FN286" s="5"/>
      <c r="FO286" s="5"/>
      <c r="FP286" s="5"/>
      <c r="FQ286" s="5"/>
      <c r="FR286" s="5"/>
      <c r="FS286" s="5"/>
      <c r="FT286" s="5"/>
      <c r="FU286" s="5"/>
      <c r="FV286" s="5"/>
      <c r="FW286" s="5"/>
      <c r="FX286" s="5"/>
      <c r="FY286" s="5"/>
      <c r="FZ286" s="5"/>
      <c r="GA286" s="5"/>
      <c r="GB286" s="5"/>
      <c r="GC286" s="5"/>
      <c r="GD286" s="5"/>
      <c r="GE286" s="5"/>
      <c r="GF286" s="5"/>
      <c r="GG286" s="5"/>
      <c r="GH286" s="5"/>
      <c r="GI286" s="5"/>
      <c r="GJ286" s="5"/>
      <c r="GK286" s="5"/>
      <c r="GL286" s="5"/>
      <c r="GM286" s="5"/>
      <c r="GN286" s="5"/>
      <c r="GO286" s="5"/>
      <c r="GP286" s="5"/>
      <c r="GQ286" s="5"/>
      <c r="GR286" s="5"/>
      <c r="GS286" s="5"/>
      <c r="GT286" s="5"/>
      <c r="GU286" s="5"/>
      <c r="GV286" s="5"/>
      <c r="GW286" s="5"/>
      <c r="GX286" s="5"/>
      <c r="GY286" s="5"/>
      <c r="GZ286" s="5"/>
      <c r="HA286" s="5"/>
      <c r="HB286" s="5"/>
      <c r="HC286" s="5"/>
      <c r="HD286" s="5"/>
      <c r="HE286" s="5"/>
      <c r="HF286" s="5"/>
      <c r="HG286" s="5"/>
      <c r="HH286" s="5"/>
      <c r="HI286" s="5"/>
      <c r="HJ286" s="5"/>
      <c r="HK286" s="5"/>
      <c r="HL286" s="5"/>
      <c r="HM286" s="5"/>
      <c r="HN286" s="5"/>
      <c r="HO286" s="5"/>
      <c r="HP286" s="5"/>
      <c r="HQ286" s="5"/>
      <c r="HR286" s="5"/>
      <c r="HS286" s="5"/>
      <c r="HT286" s="5"/>
      <c r="HU286" s="5"/>
      <c r="HV286" s="5"/>
      <c r="HW286" s="5"/>
      <c r="HX286" s="5"/>
      <c r="HY286" s="5"/>
      <c r="HZ286" s="5"/>
      <c r="IA286" s="5"/>
      <c r="IB286" s="5"/>
      <c r="IC286" s="5"/>
      <c r="ID286" s="5"/>
      <c r="IE286" s="5"/>
      <c r="IF286" s="5"/>
      <c r="IG286" s="5"/>
      <c r="IH286" s="5"/>
      <c r="II286" s="5"/>
      <c r="IJ286" s="5"/>
      <c r="IK286" s="5"/>
      <c r="IL286" s="5"/>
      <c r="IM286" s="5"/>
      <c r="IN286" s="5"/>
      <c r="IO286" s="5"/>
      <c r="IP286" s="5"/>
      <c r="IQ286" s="5"/>
      <c r="IR286" s="5"/>
      <c r="IS286" s="5"/>
      <c r="IT286" s="5"/>
      <c r="IU286" s="5"/>
      <c r="IV286" s="5"/>
      <c r="IW286" s="5"/>
      <c r="IX286" s="5"/>
      <c r="IY286" s="5"/>
      <c r="IZ286" s="5"/>
      <c r="JA286" s="5"/>
      <c r="JB286" s="5"/>
      <c r="JC286" s="5"/>
      <c r="JD286" s="5"/>
      <c r="JE286" s="5"/>
    </row>
    <row r="287" spans="16:265" s="1" customFormat="1" x14ac:dyDescent="0.25">
      <c r="P287" s="2"/>
      <c r="AI287" s="3"/>
      <c r="EL287" s="4"/>
      <c r="EM287" s="4"/>
      <c r="EQ287" s="5"/>
      <c r="ER287" s="5"/>
      <c r="ES287" s="5"/>
      <c r="ET287" s="5"/>
      <c r="EU287" s="5"/>
      <c r="EV287" s="5"/>
      <c r="EW287" s="5"/>
      <c r="EX287" s="5"/>
      <c r="EY287" s="5"/>
      <c r="EZ287" s="5"/>
      <c r="FA287" s="5"/>
      <c r="FB287" s="5"/>
      <c r="FC287" s="5"/>
      <c r="FD287" s="5"/>
      <c r="FE287" s="5"/>
      <c r="FF287" s="5"/>
      <c r="FG287" s="5"/>
      <c r="FH287" s="5"/>
      <c r="FI287" s="5"/>
      <c r="FJ287" s="5"/>
      <c r="FK287" s="5"/>
      <c r="FL287" s="5"/>
      <c r="FM287" s="5"/>
      <c r="FN287" s="5"/>
      <c r="FO287" s="5"/>
      <c r="FP287" s="5"/>
      <c r="FQ287" s="5"/>
      <c r="FR287" s="5"/>
      <c r="FS287" s="5"/>
      <c r="FT287" s="5"/>
      <c r="FU287" s="5"/>
      <c r="FV287" s="5"/>
      <c r="FW287" s="5"/>
      <c r="FX287" s="5"/>
      <c r="FY287" s="5"/>
      <c r="FZ287" s="5"/>
      <c r="GA287" s="5"/>
      <c r="GB287" s="5"/>
      <c r="GC287" s="5"/>
      <c r="GD287" s="5"/>
      <c r="GE287" s="5"/>
      <c r="GF287" s="5"/>
      <c r="GG287" s="5"/>
      <c r="GH287" s="5"/>
      <c r="GI287" s="5"/>
      <c r="GJ287" s="5"/>
      <c r="GK287" s="5"/>
      <c r="GL287" s="5"/>
      <c r="GM287" s="5"/>
      <c r="GN287" s="5"/>
      <c r="GO287" s="5"/>
      <c r="GP287" s="5"/>
      <c r="GQ287" s="5"/>
      <c r="GR287" s="5"/>
      <c r="GS287" s="5"/>
      <c r="GT287" s="5"/>
      <c r="GU287" s="5"/>
      <c r="GV287" s="5"/>
      <c r="GW287" s="5"/>
      <c r="GX287" s="5"/>
      <c r="GY287" s="5"/>
      <c r="GZ287" s="5"/>
      <c r="HA287" s="5"/>
      <c r="HB287" s="5"/>
      <c r="HC287" s="5"/>
      <c r="HD287" s="5"/>
      <c r="HE287" s="5"/>
      <c r="HF287" s="5"/>
      <c r="HG287" s="5"/>
      <c r="HH287" s="5"/>
      <c r="HI287" s="5"/>
      <c r="HJ287" s="5"/>
      <c r="HK287" s="5"/>
      <c r="HL287" s="5"/>
      <c r="HM287" s="5"/>
      <c r="HN287" s="5"/>
      <c r="HO287" s="5"/>
      <c r="HP287" s="5"/>
      <c r="HQ287" s="5"/>
      <c r="HR287" s="5"/>
      <c r="HS287" s="5"/>
      <c r="HT287" s="5"/>
      <c r="HU287" s="5"/>
      <c r="HV287" s="5"/>
      <c r="HW287" s="5"/>
      <c r="HX287" s="5"/>
      <c r="HY287" s="5"/>
      <c r="HZ287" s="5"/>
      <c r="IA287" s="5"/>
      <c r="IB287" s="5"/>
      <c r="IC287" s="5"/>
      <c r="ID287" s="5"/>
      <c r="IE287" s="5"/>
      <c r="IF287" s="5"/>
      <c r="IG287" s="5"/>
      <c r="IH287" s="5"/>
      <c r="II287" s="5"/>
      <c r="IJ287" s="5"/>
      <c r="IK287" s="5"/>
      <c r="IL287" s="5"/>
      <c r="IM287" s="5"/>
      <c r="IN287" s="5"/>
      <c r="IO287" s="5"/>
      <c r="IP287" s="5"/>
      <c r="IQ287" s="5"/>
      <c r="IR287" s="5"/>
      <c r="IS287" s="5"/>
      <c r="IT287" s="5"/>
      <c r="IU287" s="5"/>
      <c r="IV287" s="5"/>
      <c r="IW287" s="5"/>
      <c r="IX287" s="5"/>
      <c r="IY287" s="5"/>
      <c r="IZ287" s="5"/>
      <c r="JA287" s="5"/>
      <c r="JB287" s="5"/>
      <c r="JC287" s="5"/>
      <c r="JD287" s="5"/>
      <c r="JE287" s="5"/>
    </row>
    <row r="288" spans="16:265" s="1" customFormat="1" x14ac:dyDescent="0.25">
      <c r="P288" s="2"/>
      <c r="AI288" s="3"/>
      <c r="EL288" s="4"/>
      <c r="EM288" s="4"/>
      <c r="EQ288" s="5"/>
      <c r="ER288" s="5"/>
      <c r="ES288" s="5"/>
      <c r="ET288" s="5"/>
      <c r="EU288" s="5"/>
      <c r="EV288" s="5"/>
      <c r="EW288" s="5"/>
      <c r="EX288" s="5"/>
      <c r="EY288" s="5"/>
      <c r="EZ288" s="5"/>
      <c r="FA288" s="5"/>
      <c r="FB288" s="5"/>
      <c r="FC288" s="5"/>
      <c r="FD288" s="5"/>
      <c r="FE288" s="5"/>
      <c r="FF288" s="5"/>
      <c r="FG288" s="5"/>
      <c r="FH288" s="5"/>
      <c r="FI288" s="5"/>
      <c r="FJ288" s="5"/>
      <c r="FK288" s="5"/>
      <c r="FL288" s="5"/>
      <c r="FM288" s="5"/>
      <c r="FN288" s="5"/>
      <c r="FO288" s="5"/>
      <c r="FP288" s="5"/>
      <c r="FQ288" s="5"/>
      <c r="FR288" s="5"/>
      <c r="FS288" s="5"/>
      <c r="FT288" s="5"/>
      <c r="FU288" s="5"/>
      <c r="FV288" s="5"/>
      <c r="FW288" s="5"/>
      <c r="FX288" s="5"/>
      <c r="FY288" s="5"/>
      <c r="FZ288" s="5"/>
      <c r="GA288" s="5"/>
      <c r="GB288" s="5"/>
      <c r="GC288" s="5"/>
      <c r="GD288" s="5"/>
      <c r="GE288" s="5"/>
      <c r="GF288" s="5"/>
      <c r="GG288" s="5"/>
      <c r="GH288" s="5"/>
      <c r="GI288" s="5"/>
      <c r="GJ288" s="5"/>
      <c r="GK288" s="5"/>
      <c r="GL288" s="5"/>
      <c r="GM288" s="5"/>
      <c r="GN288" s="5"/>
      <c r="GO288" s="5"/>
      <c r="GP288" s="5"/>
      <c r="GQ288" s="5"/>
      <c r="GR288" s="5"/>
      <c r="GS288" s="5"/>
      <c r="GT288" s="5"/>
      <c r="GU288" s="5"/>
      <c r="GV288" s="5"/>
      <c r="GW288" s="5"/>
      <c r="GX288" s="5"/>
      <c r="GY288" s="5"/>
      <c r="GZ288" s="5"/>
      <c r="HA288" s="5"/>
      <c r="HB288" s="5"/>
      <c r="HC288" s="5"/>
      <c r="HD288" s="5"/>
      <c r="HE288" s="5"/>
      <c r="HF288" s="5"/>
      <c r="HG288" s="5"/>
      <c r="HH288" s="5"/>
      <c r="HI288" s="5"/>
      <c r="HJ288" s="5"/>
      <c r="HK288" s="5"/>
      <c r="HL288" s="5"/>
      <c r="HM288" s="5"/>
      <c r="HN288" s="5"/>
      <c r="HO288" s="5"/>
      <c r="HP288" s="5"/>
      <c r="HQ288" s="5"/>
      <c r="HR288" s="5"/>
      <c r="HS288" s="5"/>
      <c r="HT288" s="5"/>
      <c r="HU288" s="5"/>
      <c r="HV288" s="5"/>
      <c r="HW288" s="5"/>
      <c r="HX288" s="5"/>
      <c r="HY288" s="5"/>
      <c r="HZ288" s="5"/>
      <c r="IA288" s="5"/>
      <c r="IB288" s="5"/>
      <c r="IC288" s="5"/>
      <c r="ID288" s="5"/>
      <c r="IE288" s="5"/>
      <c r="IF288" s="5"/>
      <c r="IG288" s="5"/>
      <c r="IH288" s="5"/>
      <c r="II288" s="5"/>
      <c r="IJ288" s="5"/>
      <c r="IK288" s="5"/>
      <c r="IL288" s="5"/>
      <c r="IM288" s="5"/>
      <c r="IN288" s="5"/>
      <c r="IO288" s="5"/>
      <c r="IP288" s="5"/>
      <c r="IQ288" s="5"/>
      <c r="IR288" s="5"/>
      <c r="IS288" s="5"/>
      <c r="IT288" s="5"/>
      <c r="IU288" s="5"/>
      <c r="IV288" s="5"/>
      <c r="IW288" s="5"/>
      <c r="IX288" s="5"/>
      <c r="IY288" s="5"/>
      <c r="IZ288" s="5"/>
      <c r="JA288" s="5"/>
      <c r="JB288" s="5"/>
      <c r="JC288" s="5"/>
      <c r="JD288" s="5"/>
      <c r="JE288" s="5"/>
    </row>
    <row r="289" spans="16:265" s="1" customFormat="1" x14ac:dyDescent="0.25">
      <c r="P289" s="2"/>
      <c r="AI289" s="3"/>
      <c r="EL289" s="4"/>
      <c r="EM289" s="4"/>
      <c r="EQ289" s="5"/>
      <c r="ER289" s="5"/>
      <c r="ES289" s="5"/>
      <c r="ET289" s="5"/>
      <c r="EU289" s="5"/>
      <c r="EV289" s="5"/>
      <c r="EW289" s="5"/>
      <c r="EX289" s="5"/>
      <c r="EY289" s="5"/>
      <c r="EZ289" s="5"/>
      <c r="FA289" s="5"/>
      <c r="FB289" s="5"/>
      <c r="FC289" s="5"/>
      <c r="FD289" s="5"/>
      <c r="FE289" s="5"/>
      <c r="FF289" s="5"/>
      <c r="FG289" s="5"/>
      <c r="FH289" s="5"/>
      <c r="FI289" s="5"/>
      <c r="FJ289" s="5"/>
      <c r="FK289" s="5"/>
      <c r="FL289" s="5"/>
      <c r="FM289" s="5"/>
      <c r="FN289" s="5"/>
      <c r="FO289" s="5"/>
      <c r="FP289" s="5"/>
      <c r="FQ289" s="5"/>
      <c r="FR289" s="5"/>
      <c r="FS289" s="5"/>
      <c r="FT289" s="5"/>
      <c r="FU289" s="5"/>
      <c r="FV289" s="5"/>
      <c r="FW289" s="5"/>
      <c r="FX289" s="5"/>
      <c r="FY289" s="5"/>
      <c r="FZ289" s="5"/>
      <c r="GA289" s="5"/>
      <c r="GB289" s="5"/>
      <c r="GC289" s="5"/>
      <c r="GD289" s="5"/>
      <c r="GE289" s="5"/>
      <c r="GF289" s="5"/>
      <c r="GG289" s="5"/>
      <c r="GH289" s="5"/>
      <c r="GI289" s="5"/>
      <c r="GJ289" s="5"/>
      <c r="GK289" s="5"/>
      <c r="GL289" s="5"/>
      <c r="GM289" s="5"/>
      <c r="GN289" s="5"/>
      <c r="GO289" s="5"/>
      <c r="GP289" s="5"/>
      <c r="GQ289" s="5"/>
      <c r="GR289" s="5"/>
      <c r="GS289" s="5"/>
      <c r="GT289" s="5"/>
      <c r="GU289" s="5"/>
      <c r="GV289" s="5"/>
      <c r="GW289" s="5"/>
      <c r="GX289" s="5"/>
      <c r="GY289" s="5"/>
      <c r="GZ289" s="5"/>
      <c r="HA289" s="5"/>
      <c r="HB289" s="5"/>
      <c r="HC289" s="5"/>
      <c r="HD289" s="5"/>
      <c r="HE289" s="5"/>
      <c r="HF289" s="5"/>
      <c r="HG289" s="5"/>
      <c r="HH289" s="5"/>
      <c r="HI289" s="5"/>
      <c r="HJ289" s="5"/>
      <c r="HK289" s="5"/>
      <c r="HL289" s="5"/>
      <c r="HM289" s="5"/>
      <c r="HN289" s="5"/>
      <c r="HO289" s="5"/>
      <c r="HP289" s="5"/>
      <c r="HQ289" s="5"/>
      <c r="HR289" s="5"/>
      <c r="HS289" s="5"/>
      <c r="HT289" s="5"/>
      <c r="HU289" s="5"/>
      <c r="HV289" s="5"/>
      <c r="HW289" s="5"/>
      <c r="HX289" s="5"/>
      <c r="HY289" s="5"/>
      <c r="HZ289" s="5"/>
      <c r="IA289" s="5"/>
      <c r="IB289" s="5"/>
      <c r="IC289" s="5"/>
      <c r="ID289" s="5"/>
      <c r="IE289" s="5"/>
      <c r="IF289" s="5"/>
      <c r="IG289" s="5"/>
      <c r="IH289" s="5"/>
      <c r="II289" s="5"/>
      <c r="IJ289" s="5"/>
      <c r="IK289" s="5"/>
      <c r="IL289" s="5"/>
      <c r="IM289" s="5"/>
      <c r="IN289" s="5"/>
      <c r="IO289" s="5"/>
      <c r="IP289" s="5"/>
      <c r="IQ289" s="5"/>
      <c r="IR289" s="5"/>
      <c r="IS289" s="5"/>
      <c r="IT289" s="5"/>
      <c r="IU289" s="5"/>
      <c r="IV289" s="5"/>
      <c r="IW289" s="5"/>
      <c r="IX289" s="5"/>
      <c r="IY289" s="5"/>
      <c r="IZ289" s="5"/>
      <c r="JA289" s="5"/>
      <c r="JB289" s="5"/>
      <c r="JC289" s="5"/>
      <c r="JD289" s="5"/>
      <c r="JE289" s="5"/>
    </row>
    <row r="290" spans="16:265" s="1" customFormat="1" x14ac:dyDescent="0.25">
      <c r="P290" s="2"/>
      <c r="AI290" s="3"/>
      <c r="EL290" s="4"/>
      <c r="EM290" s="4"/>
      <c r="EQ290" s="5"/>
      <c r="ER290" s="5"/>
      <c r="ES290" s="5"/>
      <c r="ET290" s="5"/>
      <c r="EU290" s="5"/>
      <c r="EV290" s="5"/>
      <c r="EW290" s="5"/>
      <c r="EX290" s="5"/>
      <c r="EY290" s="5"/>
      <c r="EZ290" s="5"/>
      <c r="FA290" s="5"/>
      <c r="FB290" s="5"/>
      <c r="FC290" s="5"/>
      <c r="FD290" s="5"/>
      <c r="FE290" s="5"/>
      <c r="FF290" s="5"/>
      <c r="FG290" s="5"/>
      <c r="FH290" s="5"/>
      <c r="FI290" s="5"/>
      <c r="FJ290" s="5"/>
      <c r="FK290" s="5"/>
      <c r="FL290" s="5"/>
      <c r="FM290" s="5"/>
      <c r="FN290" s="5"/>
      <c r="FO290" s="5"/>
      <c r="FP290" s="5"/>
      <c r="FQ290" s="5"/>
      <c r="FR290" s="5"/>
      <c r="FS290" s="5"/>
      <c r="FT290" s="5"/>
      <c r="FU290" s="5"/>
      <c r="FV290" s="5"/>
      <c r="FW290" s="5"/>
      <c r="FX290" s="5"/>
      <c r="FY290" s="5"/>
      <c r="FZ290" s="5"/>
      <c r="GA290" s="5"/>
      <c r="GB290" s="5"/>
      <c r="GC290" s="5"/>
      <c r="GD290" s="5"/>
      <c r="GE290" s="5"/>
      <c r="GF290" s="5"/>
      <c r="GG290" s="5"/>
      <c r="GH290" s="5"/>
      <c r="GI290" s="5"/>
      <c r="GJ290" s="5"/>
      <c r="GK290" s="5"/>
      <c r="GL290" s="5"/>
      <c r="GM290" s="5"/>
      <c r="GN290" s="5"/>
      <c r="GO290" s="5"/>
      <c r="GP290" s="5"/>
      <c r="GQ290" s="5"/>
      <c r="GR290" s="5"/>
      <c r="GS290" s="5"/>
      <c r="GT290" s="5"/>
      <c r="GU290" s="5"/>
      <c r="GV290" s="5"/>
      <c r="GW290" s="5"/>
      <c r="GX290" s="5"/>
      <c r="GY290" s="5"/>
      <c r="GZ290" s="5"/>
      <c r="HA290" s="5"/>
      <c r="HB290" s="5"/>
      <c r="HC290" s="5"/>
      <c r="HD290" s="5"/>
      <c r="HE290" s="5"/>
      <c r="HF290" s="5"/>
      <c r="HG290" s="5"/>
      <c r="HH290" s="5"/>
      <c r="HI290" s="5"/>
      <c r="HJ290" s="5"/>
      <c r="HK290" s="5"/>
      <c r="HL290" s="5"/>
      <c r="HM290" s="5"/>
      <c r="HN290" s="5"/>
      <c r="HO290" s="5"/>
      <c r="HP290" s="5"/>
      <c r="HQ290" s="5"/>
      <c r="HR290" s="5"/>
      <c r="HS290" s="5"/>
      <c r="HT290" s="5"/>
      <c r="HU290" s="5"/>
      <c r="HV290" s="5"/>
      <c r="HW290" s="5"/>
      <c r="HX290" s="5"/>
      <c r="HY290" s="5"/>
      <c r="HZ290" s="5"/>
      <c r="IA290" s="5"/>
      <c r="IB290" s="5"/>
      <c r="IC290" s="5"/>
      <c r="ID290" s="5"/>
      <c r="IE290" s="5"/>
      <c r="IF290" s="5"/>
      <c r="IG290" s="5"/>
      <c r="IH290" s="5"/>
      <c r="II290" s="5"/>
      <c r="IJ290" s="5"/>
      <c r="IK290" s="5"/>
      <c r="IL290" s="5"/>
      <c r="IM290" s="5"/>
      <c r="IN290" s="5"/>
      <c r="IO290" s="5"/>
      <c r="IP290" s="5"/>
      <c r="IQ290" s="5"/>
      <c r="IR290" s="5"/>
      <c r="IS290" s="5"/>
      <c r="IT290" s="5"/>
      <c r="IU290" s="5"/>
      <c r="IV290" s="5"/>
      <c r="IW290" s="5"/>
      <c r="IX290" s="5"/>
      <c r="IY290" s="5"/>
      <c r="IZ290" s="5"/>
      <c r="JA290" s="5"/>
      <c r="JB290" s="5"/>
      <c r="JC290" s="5"/>
      <c r="JD290" s="5"/>
      <c r="JE290" s="5"/>
    </row>
    <row r="291" spans="16:265" s="1" customFormat="1" x14ac:dyDescent="0.25">
      <c r="P291" s="2"/>
      <c r="AI291" s="3"/>
      <c r="EL291" s="4"/>
      <c r="EM291" s="4"/>
      <c r="EQ291" s="5"/>
      <c r="ER291" s="5"/>
      <c r="ES291" s="5"/>
      <c r="ET291" s="5"/>
      <c r="EU291" s="5"/>
      <c r="EV291" s="5"/>
      <c r="EW291" s="5"/>
      <c r="EX291" s="5"/>
      <c r="EY291" s="5"/>
      <c r="EZ291" s="5"/>
      <c r="FA291" s="5"/>
      <c r="FB291" s="5"/>
      <c r="FC291" s="5"/>
      <c r="FD291" s="5"/>
      <c r="FE291" s="5"/>
      <c r="FF291" s="5"/>
      <c r="FG291" s="5"/>
      <c r="FH291" s="5"/>
      <c r="FI291" s="5"/>
      <c r="FJ291" s="5"/>
      <c r="FK291" s="5"/>
      <c r="FL291" s="5"/>
      <c r="FM291" s="5"/>
      <c r="FN291" s="5"/>
      <c r="FO291" s="5"/>
      <c r="FP291" s="5"/>
      <c r="FQ291" s="5"/>
      <c r="FR291" s="5"/>
      <c r="FS291" s="5"/>
      <c r="FT291" s="5"/>
      <c r="FU291" s="5"/>
      <c r="FV291" s="5"/>
      <c r="FW291" s="5"/>
      <c r="FX291" s="5"/>
      <c r="FY291" s="5"/>
      <c r="FZ291" s="5"/>
      <c r="GA291" s="5"/>
      <c r="GB291" s="5"/>
      <c r="GC291" s="5"/>
      <c r="GD291" s="5"/>
      <c r="GE291" s="5"/>
      <c r="GF291" s="5"/>
      <c r="GG291" s="5"/>
      <c r="GH291" s="5"/>
      <c r="GI291" s="5"/>
      <c r="GJ291" s="5"/>
      <c r="GK291" s="5"/>
      <c r="GL291" s="5"/>
      <c r="GM291" s="5"/>
      <c r="GN291" s="5"/>
      <c r="GO291" s="5"/>
      <c r="GP291" s="5"/>
      <c r="GQ291" s="5"/>
      <c r="GR291" s="5"/>
      <c r="GS291" s="5"/>
      <c r="GT291" s="5"/>
      <c r="GU291" s="5"/>
      <c r="GV291" s="5"/>
      <c r="GW291" s="5"/>
      <c r="GX291" s="5"/>
      <c r="GY291" s="5"/>
      <c r="GZ291" s="5"/>
      <c r="HA291" s="5"/>
      <c r="HB291" s="5"/>
      <c r="HC291" s="5"/>
      <c r="HD291" s="5"/>
      <c r="HE291" s="5"/>
      <c r="HF291" s="5"/>
      <c r="HG291" s="5"/>
      <c r="HH291" s="5"/>
      <c r="HI291" s="5"/>
      <c r="HJ291" s="5"/>
      <c r="HK291" s="5"/>
      <c r="HL291" s="5"/>
      <c r="HM291" s="5"/>
      <c r="HN291" s="5"/>
      <c r="HO291" s="5"/>
      <c r="HP291" s="5"/>
      <c r="HQ291" s="5"/>
      <c r="HR291" s="5"/>
      <c r="HS291" s="5"/>
      <c r="HT291" s="5"/>
      <c r="HU291" s="5"/>
      <c r="HV291" s="5"/>
      <c r="HW291" s="5"/>
      <c r="HX291" s="5"/>
      <c r="HY291" s="5"/>
      <c r="HZ291" s="5"/>
      <c r="IA291" s="5"/>
      <c r="IB291" s="5"/>
      <c r="IC291" s="5"/>
      <c r="ID291" s="5"/>
      <c r="IE291" s="5"/>
      <c r="IF291" s="5"/>
      <c r="IG291" s="5"/>
      <c r="IH291" s="5"/>
      <c r="II291" s="5"/>
      <c r="IJ291" s="5"/>
      <c r="IK291" s="5"/>
      <c r="IL291" s="5"/>
      <c r="IM291" s="5"/>
      <c r="IN291" s="5"/>
      <c r="IO291" s="5"/>
      <c r="IP291" s="5"/>
      <c r="IQ291" s="5"/>
      <c r="IR291" s="5"/>
      <c r="IS291" s="5"/>
      <c r="IT291" s="5"/>
      <c r="IU291" s="5"/>
      <c r="IV291" s="5"/>
      <c r="IW291" s="5"/>
      <c r="IX291" s="5"/>
      <c r="IY291" s="5"/>
      <c r="IZ291" s="5"/>
      <c r="JA291" s="5"/>
      <c r="JB291" s="5"/>
      <c r="JC291" s="5"/>
      <c r="JD291" s="5"/>
      <c r="JE291" s="5"/>
    </row>
    <row r="292" spans="16:265" s="1" customFormat="1" x14ac:dyDescent="0.25">
      <c r="P292" s="2"/>
      <c r="AI292" s="3"/>
      <c r="EL292" s="4"/>
      <c r="EM292" s="4"/>
      <c r="EQ292" s="5"/>
      <c r="ER292" s="5"/>
      <c r="ES292" s="5"/>
      <c r="ET292" s="5"/>
      <c r="EU292" s="5"/>
      <c r="EV292" s="5"/>
      <c r="EW292" s="5"/>
      <c r="EX292" s="5"/>
      <c r="EY292" s="5"/>
      <c r="EZ292" s="5"/>
      <c r="FA292" s="5"/>
      <c r="FB292" s="5"/>
      <c r="FC292" s="5"/>
      <c r="FD292" s="5"/>
      <c r="FE292" s="5"/>
      <c r="FF292" s="5"/>
      <c r="FG292" s="5"/>
      <c r="FH292" s="5"/>
      <c r="FI292" s="5"/>
      <c r="FJ292" s="5"/>
      <c r="FK292" s="5"/>
      <c r="FL292" s="5"/>
      <c r="FM292" s="5"/>
      <c r="FN292" s="5"/>
      <c r="FO292" s="5"/>
      <c r="FP292" s="5"/>
      <c r="FQ292" s="5"/>
      <c r="FR292" s="5"/>
      <c r="FS292" s="5"/>
      <c r="FT292" s="5"/>
      <c r="FU292" s="5"/>
      <c r="FV292" s="5"/>
      <c r="FW292" s="5"/>
      <c r="FX292" s="5"/>
      <c r="FY292" s="5"/>
      <c r="FZ292" s="5"/>
      <c r="GA292" s="5"/>
      <c r="GB292" s="5"/>
      <c r="GC292" s="5"/>
      <c r="GD292" s="5"/>
      <c r="GE292" s="5"/>
      <c r="GF292" s="5"/>
      <c r="GG292" s="5"/>
      <c r="GH292" s="5"/>
      <c r="GI292" s="5"/>
      <c r="GJ292" s="5"/>
      <c r="GK292" s="5"/>
      <c r="GL292" s="5"/>
      <c r="GM292" s="5"/>
      <c r="GN292" s="5"/>
      <c r="GO292" s="5"/>
      <c r="GP292" s="5"/>
      <c r="GQ292" s="5"/>
      <c r="GR292" s="5"/>
      <c r="GS292" s="5"/>
      <c r="GT292" s="5"/>
      <c r="GU292" s="5"/>
      <c r="GV292" s="5"/>
      <c r="GW292" s="5"/>
      <c r="GX292" s="5"/>
      <c r="GY292" s="5"/>
      <c r="GZ292" s="5"/>
      <c r="HA292" s="5"/>
      <c r="HB292" s="5"/>
      <c r="HC292" s="5"/>
      <c r="HD292" s="5"/>
      <c r="HE292" s="5"/>
      <c r="HF292" s="5"/>
      <c r="HG292" s="5"/>
      <c r="HH292" s="5"/>
      <c r="HI292" s="5"/>
      <c r="HJ292" s="5"/>
      <c r="HK292" s="5"/>
      <c r="HL292" s="5"/>
      <c r="HM292" s="5"/>
      <c r="HN292" s="5"/>
      <c r="HO292" s="5"/>
      <c r="HP292" s="5"/>
      <c r="HQ292" s="5"/>
      <c r="HR292" s="5"/>
      <c r="HS292" s="5"/>
      <c r="HT292" s="5"/>
      <c r="HU292" s="5"/>
      <c r="HV292" s="5"/>
      <c r="HW292" s="5"/>
      <c r="HX292" s="5"/>
      <c r="HY292" s="5"/>
      <c r="HZ292" s="5"/>
      <c r="IA292" s="5"/>
      <c r="IB292" s="5"/>
      <c r="IC292" s="5"/>
      <c r="ID292" s="5"/>
      <c r="IE292" s="5"/>
      <c r="IF292" s="5"/>
      <c r="IG292" s="5"/>
      <c r="IH292" s="5"/>
      <c r="II292" s="5"/>
      <c r="IJ292" s="5"/>
      <c r="IK292" s="5"/>
      <c r="IL292" s="5"/>
      <c r="IM292" s="5"/>
      <c r="IN292" s="5"/>
      <c r="IO292" s="5"/>
      <c r="IP292" s="5"/>
      <c r="IQ292" s="5"/>
      <c r="IR292" s="5"/>
      <c r="IS292" s="5"/>
      <c r="IT292" s="5"/>
      <c r="IU292" s="5"/>
      <c r="IV292" s="5"/>
      <c r="IW292" s="5"/>
      <c r="IX292" s="5"/>
      <c r="IY292" s="5"/>
      <c r="IZ292" s="5"/>
      <c r="JA292" s="5"/>
      <c r="JB292" s="5"/>
      <c r="JC292" s="5"/>
      <c r="JD292" s="5"/>
      <c r="JE292" s="5"/>
    </row>
    <row r="293" spans="16:265" s="1" customFormat="1" x14ac:dyDescent="0.25">
      <c r="P293" s="2"/>
      <c r="AI293" s="3"/>
      <c r="EL293" s="4"/>
      <c r="EM293" s="4"/>
      <c r="EQ293" s="5"/>
      <c r="ER293" s="5"/>
      <c r="ES293" s="5"/>
      <c r="ET293" s="5"/>
      <c r="EU293" s="5"/>
      <c r="EV293" s="5"/>
      <c r="EW293" s="5"/>
      <c r="EX293" s="5"/>
      <c r="EY293" s="5"/>
      <c r="EZ293" s="5"/>
      <c r="FA293" s="5"/>
      <c r="FB293" s="5"/>
      <c r="FC293" s="5"/>
      <c r="FD293" s="5"/>
      <c r="FE293" s="5"/>
      <c r="FF293" s="5"/>
      <c r="FG293" s="5"/>
      <c r="FH293" s="5"/>
      <c r="FI293" s="5"/>
      <c r="FJ293" s="5"/>
      <c r="FK293" s="5"/>
      <c r="FL293" s="5"/>
      <c r="FM293" s="5"/>
      <c r="FN293" s="5"/>
      <c r="FO293" s="5"/>
      <c r="FP293" s="5"/>
      <c r="FQ293" s="5"/>
      <c r="FR293" s="5"/>
      <c r="FS293" s="5"/>
      <c r="FT293" s="5"/>
      <c r="FU293" s="5"/>
      <c r="FV293" s="5"/>
      <c r="FW293" s="5"/>
      <c r="FX293" s="5"/>
      <c r="FY293" s="5"/>
      <c r="FZ293" s="5"/>
      <c r="GA293" s="5"/>
      <c r="GB293" s="5"/>
      <c r="GC293" s="5"/>
      <c r="GD293" s="5"/>
      <c r="GE293" s="5"/>
      <c r="GF293" s="5"/>
      <c r="GG293" s="5"/>
      <c r="GH293" s="5"/>
      <c r="GI293" s="5"/>
      <c r="GJ293" s="5"/>
      <c r="GK293" s="5"/>
      <c r="GL293" s="5"/>
      <c r="GM293" s="5"/>
      <c r="GN293" s="5"/>
      <c r="GO293" s="5"/>
      <c r="GP293" s="5"/>
      <c r="GQ293" s="5"/>
      <c r="GR293" s="5"/>
      <c r="GS293" s="5"/>
      <c r="GT293" s="5"/>
      <c r="GU293" s="5"/>
      <c r="GV293" s="5"/>
      <c r="GW293" s="5"/>
      <c r="GX293" s="5"/>
      <c r="GY293" s="5"/>
      <c r="GZ293" s="5"/>
      <c r="HA293" s="5"/>
      <c r="HB293" s="5"/>
      <c r="HC293" s="5"/>
      <c r="HD293" s="5"/>
      <c r="HE293" s="5"/>
      <c r="HF293" s="5"/>
      <c r="HG293" s="5"/>
      <c r="HH293" s="5"/>
      <c r="HI293" s="5"/>
      <c r="HJ293" s="5"/>
      <c r="HK293" s="5"/>
      <c r="HL293" s="5"/>
      <c r="HM293" s="5"/>
      <c r="HN293" s="5"/>
      <c r="HO293" s="5"/>
      <c r="HP293" s="5"/>
      <c r="HQ293" s="5"/>
      <c r="HR293" s="5"/>
      <c r="HS293" s="5"/>
      <c r="HT293" s="5"/>
      <c r="HU293" s="5"/>
      <c r="HV293" s="5"/>
      <c r="HW293" s="5"/>
      <c r="HX293" s="5"/>
      <c r="HY293" s="5"/>
      <c r="HZ293" s="5"/>
      <c r="IA293" s="5"/>
      <c r="IB293" s="5"/>
      <c r="IC293" s="5"/>
      <c r="ID293" s="5"/>
      <c r="IE293" s="5"/>
      <c r="IF293" s="5"/>
      <c r="IG293" s="5"/>
      <c r="IH293" s="5"/>
      <c r="II293" s="5"/>
      <c r="IJ293" s="5"/>
      <c r="IK293" s="5"/>
      <c r="IL293" s="5"/>
      <c r="IM293" s="5"/>
      <c r="IN293" s="5"/>
      <c r="IO293" s="5"/>
      <c r="IP293" s="5"/>
      <c r="IQ293" s="5"/>
      <c r="IR293" s="5"/>
      <c r="IS293" s="5"/>
      <c r="IT293" s="5"/>
      <c r="IU293" s="5"/>
      <c r="IV293" s="5"/>
      <c r="IW293" s="5"/>
      <c r="IX293" s="5"/>
      <c r="IY293" s="5"/>
      <c r="IZ293" s="5"/>
      <c r="JA293" s="5"/>
      <c r="JB293" s="5"/>
      <c r="JC293" s="5"/>
      <c r="JD293" s="5"/>
      <c r="JE293" s="5"/>
    </row>
    <row r="294" spans="16:265" s="1" customFormat="1" x14ac:dyDescent="0.25">
      <c r="P294" s="2"/>
      <c r="AI294" s="3"/>
      <c r="EL294" s="4"/>
      <c r="EM294" s="4"/>
      <c r="EQ294" s="5"/>
      <c r="ER294" s="5"/>
      <c r="ES294" s="5"/>
      <c r="ET294" s="5"/>
      <c r="EU294" s="5"/>
      <c r="EV294" s="5"/>
      <c r="EW294" s="5"/>
      <c r="EX294" s="5"/>
      <c r="EY294" s="5"/>
      <c r="EZ294" s="5"/>
      <c r="FA294" s="5"/>
      <c r="FB294" s="5"/>
      <c r="FC294" s="5"/>
      <c r="FD294" s="5"/>
      <c r="FE294" s="5"/>
      <c r="FF294" s="5"/>
      <c r="FG294" s="5"/>
      <c r="FH294" s="5"/>
      <c r="FI294" s="5"/>
      <c r="FJ294" s="5"/>
      <c r="FK294" s="5"/>
      <c r="FL294" s="5"/>
      <c r="FM294" s="5"/>
      <c r="FN294" s="5"/>
      <c r="FO294" s="5"/>
      <c r="FP294" s="5"/>
      <c r="FQ294" s="5"/>
      <c r="FR294" s="5"/>
      <c r="FS294" s="5"/>
      <c r="FT294" s="5"/>
      <c r="FU294" s="5"/>
      <c r="FV294" s="5"/>
      <c r="FW294" s="5"/>
      <c r="FX294" s="5"/>
      <c r="FY294" s="5"/>
      <c r="FZ294" s="5"/>
      <c r="GA294" s="5"/>
      <c r="GB294" s="5"/>
      <c r="GC294" s="5"/>
      <c r="GD294" s="5"/>
      <c r="GE294" s="5"/>
      <c r="GF294" s="5"/>
      <c r="GG294" s="5"/>
      <c r="GH294" s="5"/>
      <c r="GI294" s="5"/>
      <c r="GJ294" s="5"/>
      <c r="GK294" s="5"/>
      <c r="GL294" s="5"/>
      <c r="GM294" s="5"/>
      <c r="GN294" s="5"/>
      <c r="GO294" s="5"/>
      <c r="GP294" s="5"/>
      <c r="GQ294" s="5"/>
      <c r="GR294" s="5"/>
      <c r="GS294" s="5"/>
      <c r="GT294" s="5"/>
      <c r="GU294" s="5"/>
      <c r="GV294" s="5"/>
      <c r="GW294" s="5"/>
      <c r="GX294" s="5"/>
      <c r="GY294" s="5"/>
      <c r="GZ294" s="5"/>
      <c r="HA294" s="5"/>
      <c r="HB294" s="5"/>
      <c r="HC294" s="5"/>
      <c r="HD294" s="5"/>
      <c r="HE294" s="5"/>
      <c r="HF294" s="5"/>
      <c r="HG294" s="5"/>
      <c r="HH294" s="5"/>
      <c r="HI294" s="5"/>
      <c r="HJ294" s="5"/>
      <c r="HK294" s="5"/>
      <c r="HL294" s="5"/>
      <c r="HM294" s="5"/>
      <c r="HN294" s="5"/>
      <c r="HO294" s="5"/>
      <c r="HP294" s="5"/>
      <c r="HQ294" s="5"/>
      <c r="HR294" s="5"/>
      <c r="HS294" s="5"/>
      <c r="HT294" s="5"/>
      <c r="HU294" s="5"/>
      <c r="HV294" s="5"/>
      <c r="HW294" s="5"/>
      <c r="HX294" s="5"/>
      <c r="HY294" s="5"/>
      <c r="HZ294" s="5"/>
      <c r="IA294" s="5"/>
      <c r="IB294" s="5"/>
      <c r="IC294" s="5"/>
      <c r="ID294" s="5"/>
      <c r="IE294" s="5"/>
      <c r="IF294" s="5"/>
      <c r="IG294" s="5"/>
      <c r="IH294" s="5"/>
      <c r="II294" s="5"/>
      <c r="IJ294" s="5"/>
      <c r="IK294" s="5"/>
      <c r="IL294" s="5"/>
      <c r="IM294" s="5"/>
      <c r="IN294" s="5"/>
      <c r="IO294" s="5"/>
      <c r="IP294" s="5"/>
      <c r="IQ294" s="5"/>
      <c r="IR294" s="5"/>
      <c r="IS294" s="5"/>
      <c r="IT294" s="5"/>
      <c r="IU294" s="5"/>
      <c r="IV294" s="5"/>
      <c r="IW294" s="5"/>
      <c r="IX294" s="5"/>
      <c r="IY294" s="5"/>
      <c r="IZ294" s="5"/>
      <c r="JA294" s="5"/>
      <c r="JB294" s="5"/>
      <c r="JC294" s="5"/>
      <c r="JD294" s="5"/>
      <c r="JE294" s="5"/>
    </row>
    <row r="295" spans="16:265" s="1" customFormat="1" x14ac:dyDescent="0.25">
      <c r="P295" s="2"/>
      <c r="AI295" s="3"/>
      <c r="EL295" s="4"/>
      <c r="EM295" s="4"/>
      <c r="EQ295" s="5"/>
      <c r="ER295" s="5"/>
      <c r="ES295" s="5"/>
      <c r="ET295" s="5"/>
      <c r="EU295" s="5"/>
      <c r="EV295" s="5"/>
      <c r="EW295" s="5"/>
      <c r="EX295" s="5"/>
      <c r="EY295" s="5"/>
      <c r="EZ295" s="5"/>
      <c r="FA295" s="5"/>
      <c r="FB295" s="5"/>
      <c r="FC295" s="5"/>
      <c r="FD295" s="5"/>
      <c r="FE295" s="5"/>
      <c r="FF295" s="5"/>
      <c r="FG295" s="5"/>
      <c r="FH295" s="5"/>
      <c r="FI295" s="5"/>
      <c r="FJ295" s="5"/>
      <c r="FK295" s="5"/>
      <c r="FL295" s="5"/>
      <c r="FM295" s="5"/>
      <c r="FN295" s="5"/>
      <c r="FO295" s="5"/>
      <c r="FP295" s="5"/>
      <c r="FQ295" s="5"/>
      <c r="FR295" s="5"/>
      <c r="FS295" s="5"/>
      <c r="FT295" s="5"/>
      <c r="FU295" s="5"/>
      <c r="FV295" s="5"/>
      <c r="FW295" s="5"/>
      <c r="FX295" s="5"/>
      <c r="FY295" s="5"/>
      <c r="FZ295" s="5"/>
      <c r="GA295" s="5"/>
      <c r="GB295" s="5"/>
      <c r="GC295" s="5"/>
      <c r="GD295" s="5"/>
      <c r="GE295" s="5"/>
      <c r="GF295" s="5"/>
      <c r="GG295" s="5"/>
      <c r="GH295" s="5"/>
      <c r="GI295" s="5"/>
      <c r="GJ295" s="5"/>
      <c r="GK295" s="5"/>
      <c r="GL295" s="5"/>
      <c r="GM295" s="5"/>
      <c r="GN295" s="5"/>
      <c r="GO295" s="5"/>
      <c r="GP295" s="5"/>
      <c r="GQ295" s="5"/>
      <c r="GR295" s="5"/>
      <c r="GS295" s="5"/>
      <c r="GT295" s="5"/>
      <c r="GU295" s="5"/>
      <c r="GV295" s="5"/>
      <c r="GW295" s="5"/>
      <c r="GX295" s="5"/>
      <c r="GY295" s="5"/>
      <c r="GZ295" s="5"/>
      <c r="HA295" s="5"/>
      <c r="HB295" s="5"/>
      <c r="HC295" s="5"/>
      <c r="HD295" s="5"/>
      <c r="HE295" s="5"/>
      <c r="HF295" s="5"/>
      <c r="HG295" s="5"/>
      <c r="HH295" s="5"/>
      <c r="HI295" s="5"/>
      <c r="HJ295" s="5"/>
      <c r="HK295" s="5"/>
      <c r="HL295" s="5"/>
      <c r="HM295" s="5"/>
      <c r="HN295" s="5"/>
      <c r="HO295" s="5"/>
      <c r="HP295" s="5"/>
      <c r="HQ295" s="5"/>
      <c r="HR295" s="5"/>
      <c r="HS295" s="5"/>
      <c r="HT295" s="5"/>
      <c r="HU295" s="5"/>
      <c r="HV295" s="5"/>
      <c r="HW295" s="5"/>
      <c r="HX295" s="5"/>
      <c r="HY295" s="5"/>
      <c r="HZ295" s="5"/>
      <c r="IA295" s="5"/>
      <c r="IB295" s="5"/>
      <c r="IC295" s="5"/>
      <c r="ID295" s="5"/>
      <c r="IE295" s="5"/>
      <c r="IF295" s="5"/>
      <c r="IG295" s="5"/>
      <c r="IH295" s="5"/>
      <c r="II295" s="5"/>
      <c r="IJ295" s="5"/>
      <c r="IK295" s="5"/>
      <c r="IL295" s="5"/>
      <c r="IM295" s="5"/>
      <c r="IN295" s="5"/>
      <c r="IO295" s="5"/>
      <c r="IP295" s="5"/>
      <c r="IQ295" s="5"/>
      <c r="IR295" s="5"/>
      <c r="IS295" s="5"/>
      <c r="IT295" s="5"/>
      <c r="IU295" s="5"/>
      <c r="IV295" s="5"/>
      <c r="IW295" s="5"/>
      <c r="IX295" s="5"/>
      <c r="IY295" s="5"/>
      <c r="IZ295" s="5"/>
      <c r="JA295" s="5"/>
      <c r="JB295" s="5"/>
      <c r="JC295" s="5"/>
      <c r="JD295" s="5"/>
      <c r="JE295" s="5"/>
    </row>
    <row r="296" spans="16:265" s="1" customFormat="1" x14ac:dyDescent="0.25">
      <c r="P296" s="2"/>
      <c r="AI296" s="3"/>
      <c r="EL296" s="4"/>
      <c r="EM296" s="4"/>
      <c r="EQ296" s="5"/>
      <c r="ER296" s="5"/>
      <c r="ES296" s="5"/>
      <c r="ET296" s="5"/>
      <c r="EU296" s="5"/>
      <c r="EV296" s="5"/>
      <c r="EW296" s="5"/>
      <c r="EX296" s="5"/>
      <c r="EY296" s="5"/>
      <c r="EZ296" s="5"/>
      <c r="FA296" s="5"/>
      <c r="FB296" s="5"/>
      <c r="FC296" s="5"/>
      <c r="FD296" s="5"/>
      <c r="FE296" s="5"/>
      <c r="FF296" s="5"/>
      <c r="FG296" s="5"/>
      <c r="FH296" s="5"/>
      <c r="FI296" s="5"/>
      <c r="FJ296" s="5"/>
      <c r="FK296" s="5"/>
      <c r="FL296" s="5"/>
      <c r="FM296" s="5"/>
      <c r="FN296" s="5"/>
      <c r="FO296" s="5"/>
      <c r="FP296" s="5"/>
      <c r="FQ296" s="5"/>
      <c r="FR296" s="5"/>
      <c r="FS296" s="5"/>
      <c r="FT296" s="5"/>
      <c r="FU296" s="5"/>
      <c r="FV296" s="5"/>
      <c r="FW296" s="5"/>
      <c r="FX296" s="5"/>
      <c r="FY296" s="5"/>
      <c r="FZ296" s="5"/>
      <c r="GA296" s="5"/>
      <c r="GB296" s="5"/>
      <c r="GC296" s="5"/>
      <c r="GD296" s="5"/>
      <c r="GE296" s="5"/>
      <c r="GF296" s="5"/>
      <c r="GG296" s="5"/>
      <c r="GH296" s="5"/>
      <c r="GI296" s="5"/>
      <c r="GJ296" s="5"/>
      <c r="GK296" s="5"/>
      <c r="GL296" s="5"/>
      <c r="GM296" s="5"/>
      <c r="GN296" s="5"/>
      <c r="GO296" s="5"/>
      <c r="GP296" s="5"/>
      <c r="GQ296" s="5"/>
      <c r="GR296" s="5"/>
      <c r="GS296" s="5"/>
      <c r="GT296" s="5"/>
      <c r="GU296" s="5"/>
      <c r="GV296" s="5"/>
      <c r="GW296" s="5"/>
      <c r="GX296" s="5"/>
      <c r="GY296" s="5"/>
      <c r="GZ296" s="5"/>
      <c r="HA296" s="5"/>
      <c r="HB296" s="5"/>
      <c r="HC296" s="5"/>
      <c r="HD296" s="5"/>
      <c r="HE296" s="5"/>
      <c r="HF296" s="5"/>
      <c r="HG296" s="5"/>
      <c r="HH296" s="5"/>
      <c r="HI296" s="5"/>
      <c r="HJ296" s="5"/>
      <c r="HK296" s="5"/>
      <c r="HL296" s="5"/>
      <c r="HM296" s="5"/>
      <c r="HN296" s="5"/>
      <c r="HO296" s="5"/>
      <c r="HP296" s="5"/>
      <c r="HQ296" s="5"/>
      <c r="HR296" s="5"/>
      <c r="HS296" s="5"/>
      <c r="HT296" s="5"/>
      <c r="HU296" s="5"/>
      <c r="HV296" s="5"/>
      <c r="HW296" s="5"/>
      <c r="HX296" s="5"/>
      <c r="HY296" s="5"/>
      <c r="HZ296" s="5"/>
      <c r="IA296" s="5"/>
      <c r="IB296" s="5"/>
      <c r="IC296" s="5"/>
      <c r="ID296" s="5"/>
      <c r="IE296" s="5"/>
      <c r="IF296" s="5"/>
      <c r="IG296" s="5"/>
      <c r="IH296" s="5"/>
      <c r="II296" s="5"/>
      <c r="IJ296" s="5"/>
      <c r="IK296" s="5"/>
      <c r="IL296" s="5"/>
      <c r="IM296" s="5"/>
      <c r="IN296" s="5"/>
      <c r="IO296" s="5"/>
      <c r="IP296" s="5"/>
      <c r="IQ296" s="5"/>
      <c r="IR296" s="5"/>
      <c r="IS296" s="5"/>
      <c r="IT296" s="5"/>
      <c r="IU296" s="5"/>
      <c r="IV296" s="5"/>
      <c r="IW296" s="5"/>
      <c r="IX296" s="5"/>
      <c r="IY296" s="5"/>
      <c r="IZ296" s="5"/>
      <c r="JA296" s="5"/>
      <c r="JB296" s="5"/>
      <c r="JC296" s="5"/>
      <c r="JD296" s="5"/>
      <c r="JE296" s="5"/>
    </row>
    <row r="297" spans="16:265" s="1" customFormat="1" x14ac:dyDescent="0.25">
      <c r="P297" s="2"/>
      <c r="AI297" s="3"/>
      <c r="EL297" s="4"/>
      <c r="EM297" s="4"/>
      <c r="EQ297" s="5"/>
      <c r="ER297" s="5"/>
      <c r="ES297" s="5"/>
      <c r="ET297" s="5"/>
      <c r="EU297" s="5"/>
      <c r="EV297" s="5"/>
      <c r="EW297" s="5"/>
      <c r="EX297" s="5"/>
      <c r="EY297" s="5"/>
      <c r="EZ297" s="5"/>
      <c r="FA297" s="5"/>
      <c r="FB297" s="5"/>
      <c r="FC297" s="5"/>
      <c r="FD297" s="5"/>
      <c r="FE297" s="5"/>
      <c r="FF297" s="5"/>
      <c r="FG297" s="5"/>
      <c r="FH297" s="5"/>
      <c r="FI297" s="5"/>
      <c r="FJ297" s="5"/>
      <c r="FK297" s="5"/>
      <c r="FL297" s="5"/>
      <c r="FM297" s="5"/>
      <c r="FN297" s="5"/>
      <c r="FO297" s="5"/>
      <c r="FP297" s="5"/>
      <c r="FQ297" s="5"/>
      <c r="FR297" s="5"/>
      <c r="FS297" s="5"/>
      <c r="FT297" s="5"/>
      <c r="FU297" s="5"/>
      <c r="FV297" s="5"/>
      <c r="FW297" s="5"/>
      <c r="FX297" s="5"/>
      <c r="FY297" s="5"/>
      <c r="FZ297" s="5"/>
      <c r="GA297" s="5"/>
      <c r="GB297" s="5"/>
      <c r="GC297" s="5"/>
      <c r="GD297" s="5"/>
      <c r="GE297" s="5"/>
      <c r="GF297" s="5"/>
      <c r="GG297" s="5"/>
      <c r="GH297" s="5"/>
      <c r="GI297" s="5"/>
      <c r="GJ297" s="5"/>
      <c r="GK297" s="5"/>
      <c r="GL297" s="5"/>
      <c r="GM297" s="5"/>
      <c r="GN297" s="5"/>
      <c r="GO297" s="5"/>
      <c r="GP297" s="5"/>
      <c r="GQ297" s="5"/>
      <c r="GR297" s="5"/>
      <c r="GS297" s="5"/>
      <c r="GT297" s="5"/>
      <c r="GU297" s="5"/>
      <c r="GV297" s="5"/>
      <c r="GW297" s="5"/>
      <c r="GX297" s="5"/>
      <c r="GY297" s="5"/>
      <c r="GZ297" s="5"/>
      <c r="HA297" s="5"/>
      <c r="HB297" s="5"/>
      <c r="HC297" s="5"/>
      <c r="HD297" s="5"/>
      <c r="HE297" s="5"/>
      <c r="HF297" s="5"/>
      <c r="HG297" s="5"/>
      <c r="HH297" s="5"/>
      <c r="HI297" s="5"/>
      <c r="HJ297" s="5"/>
      <c r="HK297" s="5"/>
      <c r="HL297" s="5"/>
      <c r="HM297" s="5"/>
      <c r="HN297" s="5"/>
      <c r="HO297" s="5"/>
      <c r="HP297" s="5"/>
      <c r="HQ297" s="5"/>
      <c r="HR297" s="5"/>
      <c r="HS297" s="5"/>
      <c r="HT297" s="5"/>
      <c r="HU297" s="5"/>
      <c r="HV297" s="5"/>
      <c r="HW297" s="5"/>
      <c r="HX297" s="5"/>
      <c r="HY297" s="5"/>
      <c r="HZ297" s="5"/>
      <c r="IA297" s="5"/>
      <c r="IB297" s="5"/>
      <c r="IC297" s="5"/>
      <c r="ID297" s="5"/>
      <c r="IE297" s="5"/>
      <c r="IF297" s="5"/>
      <c r="IG297" s="5"/>
      <c r="IH297" s="5"/>
      <c r="II297" s="5"/>
      <c r="IJ297" s="5"/>
      <c r="IK297" s="5"/>
      <c r="IL297" s="5"/>
      <c r="IM297" s="5"/>
      <c r="IN297" s="5"/>
      <c r="IO297" s="5"/>
      <c r="IP297" s="5"/>
      <c r="IQ297" s="5"/>
      <c r="IR297" s="5"/>
      <c r="IS297" s="5"/>
      <c r="IT297" s="5"/>
      <c r="IU297" s="5"/>
      <c r="IV297" s="5"/>
      <c r="IW297" s="5"/>
      <c r="IX297" s="5"/>
      <c r="IY297" s="5"/>
      <c r="IZ297" s="5"/>
      <c r="JA297" s="5"/>
      <c r="JB297" s="5"/>
      <c r="JC297" s="5"/>
      <c r="JD297" s="5"/>
      <c r="JE297" s="5"/>
    </row>
    <row r="298" spans="16:265" s="1" customFormat="1" x14ac:dyDescent="0.25">
      <c r="P298" s="2"/>
      <c r="AI298" s="3"/>
      <c r="EL298" s="4"/>
      <c r="EM298" s="4"/>
      <c r="EQ298" s="5"/>
      <c r="ER298" s="5"/>
      <c r="ES298" s="5"/>
      <c r="ET298" s="5"/>
      <c r="EU298" s="5"/>
      <c r="EV298" s="5"/>
      <c r="EW298" s="5"/>
      <c r="EX298" s="5"/>
      <c r="EY298" s="5"/>
      <c r="EZ298" s="5"/>
      <c r="FA298" s="5"/>
      <c r="FB298" s="5"/>
      <c r="FC298" s="5"/>
      <c r="FD298" s="5"/>
      <c r="FE298" s="5"/>
      <c r="FF298" s="5"/>
      <c r="FG298" s="5"/>
      <c r="FH298" s="5"/>
      <c r="FI298" s="5"/>
      <c r="FJ298" s="5"/>
      <c r="FK298" s="5"/>
      <c r="FL298" s="5"/>
      <c r="FM298" s="5"/>
      <c r="FN298" s="5"/>
      <c r="FO298" s="5"/>
      <c r="FP298" s="5"/>
      <c r="FQ298" s="5"/>
      <c r="FR298" s="5"/>
      <c r="FS298" s="5"/>
      <c r="FT298" s="5"/>
      <c r="FU298" s="5"/>
      <c r="FV298" s="5"/>
      <c r="FW298" s="5"/>
      <c r="FX298" s="5"/>
      <c r="FY298" s="5"/>
      <c r="FZ298" s="5"/>
      <c r="GA298" s="5"/>
      <c r="GB298" s="5"/>
      <c r="GC298" s="5"/>
      <c r="GD298" s="5"/>
      <c r="GE298" s="5"/>
      <c r="GF298" s="5"/>
      <c r="GG298" s="5"/>
      <c r="GH298" s="5"/>
      <c r="GI298" s="5"/>
      <c r="GJ298" s="5"/>
      <c r="GK298" s="5"/>
      <c r="GL298" s="5"/>
      <c r="GM298" s="5"/>
      <c r="GN298" s="5"/>
      <c r="GO298" s="5"/>
      <c r="GP298" s="5"/>
      <c r="GQ298" s="5"/>
      <c r="GR298" s="5"/>
      <c r="GS298" s="5"/>
      <c r="GT298" s="5"/>
      <c r="GU298" s="5"/>
      <c r="GV298" s="5"/>
      <c r="GW298" s="5"/>
      <c r="GX298" s="5"/>
      <c r="GY298" s="5"/>
      <c r="GZ298" s="5"/>
      <c r="HA298" s="5"/>
      <c r="HB298" s="5"/>
      <c r="HC298" s="5"/>
      <c r="HD298" s="5"/>
      <c r="HE298" s="5"/>
      <c r="HF298" s="5"/>
      <c r="HG298" s="5"/>
      <c r="HH298" s="5"/>
      <c r="HI298" s="5"/>
      <c r="HJ298" s="5"/>
      <c r="HK298" s="5"/>
      <c r="HL298" s="5"/>
      <c r="HM298" s="5"/>
      <c r="HN298" s="5"/>
      <c r="HO298" s="5"/>
      <c r="HP298" s="5"/>
      <c r="HQ298" s="5"/>
      <c r="HR298" s="5"/>
      <c r="HS298" s="5"/>
      <c r="HT298" s="5"/>
      <c r="HU298" s="5"/>
      <c r="HV298" s="5"/>
      <c r="HW298" s="5"/>
      <c r="HX298" s="5"/>
      <c r="HY298" s="5"/>
      <c r="HZ298" s="5"/>
      <c r="IA298" s="5"/>
      <c r="IB298" s="5"/>
      <c r="IC298" s="5"/>
      <c r="ID298" s="5"/>
      <c r="IE298" s="5"/>
      <c r="IF298" s="5"/>
      <c r="IG298" s="5"/>
      <c r="IH298" s="5"/>
      <c r="II298" s="5"/>
      <c r="IJ298" s="5"/>
      <c r="IK298" s="5"/>
      <c r="IL298" s="5"/>
      <c r="IM298" s="5"/>
      <c r="IN298" s="5"/>
      <c r="IO298" s="5"/>
      <c r="IP298" s="5"/>
      <c r="IQ298" s="5"/>
      <c r="IR298" s="5"/>
      <c r="IS298" s="5"/>
      <c r="IT298" s="5"/>
      <c r="IU298" s="5"/>
      <c r="IV298" s="5"/>
      <c r="IW298" s="5"/>
      <c r="IX298" s="5"/>
      <c r="IY298" s="5"/>
      <c r="IZ298" s="5"/>
      <c r="JA298" s="5"/>
      <c r="JB298" s="5"/>
      <c r="JC298" s="5"/>
      <c r="JD298" s="5"/>
      <c r="JE298" s="5"/>
    </row>
    <row r="299" spans="16:265" s="1" customFormat="1" x14ac:dyDescent="0.25">
      <c r="P299" s="2"/>
      <c r="AI299" s="3"/>
      <c r="EL299" s="4"/>
      <c r="EM299" s="4"/>
      <c r="EQ299" s="5"/>
      <c r="ER299" s="5"/>
      <c r="ES299" s="5"/>
      <c r="ET299" s="5"/>
      <c r="EU299" s="5"/>
      <c r="EV299" s="5"/>
      <c r="EW299" s="5"/>
      <c r="EX299" s="5"/>
      <c r="EY299" s="5"/>
      <c r="EZ299" s="5"/>
      <c r="FA299" s="5"/>
      <c r="FB299" s="5"/>
      <c r="FC299" s="5"/>
      <c r="FD299" s="5"/>
      <c r="FE299" s="5"/>
      <c r="FF299" s="5"/>
      <c r="FG299" s="5"/>
      <c r="FH299" s="5"/>
      <c r="FI299" s="5"/>
      <c r="FJ299" s="5"/>
      <c r="FK299" s="5"/>
      <c r="FL299" s="5"/>
      <c r="FM299" s="5"/>
      <c r="FN299" s="5"/>
      <c r="FO299" s="5"/>
      <c r="FP299" s="5"/>
      <c r="FQ299" s="5"/>
      <c r="FR299" s="5"/>
      <c r="FS299" s="5"/>
      <c r="FT299" s="5"/>
      <c r="FU299" s="5"/>
      <c r="FV299" s="5"/>
      <c r="FW299" s="5"/>
      <c r="FX299" s="5"/>
      <c r="FY299" s="5"/>
      <c r="FZ299" s="5"/>
      <c r="GA299" s="5"/>
      <c r="GB299" s="5"/>
      <c r="GC299" s="5"/>
      <c r="GD299" s="5"/>
      <c r="GE299" s="5"/>
      <c r="GF299" s="5"/>
      <c r="GG299" s="5"/>
      <c r="GH299" s="5"/>
      <c r="GI299" s="5"/>
      <c r="GJ299" s="5"/>
      <c r="GK299" s="5"/>
      <c r="GL299" s="5"/>
      <c r="GM299" s="5"/>
      <c r="GN299" s="5"/>
      <c r="GO299" s="5"/>
      <c r="GP299" s="5"/>
      <c r="GQ299" s="5"/>
      <c r="GR299" s="5"/>
      <c r="GS299" s="5"/>
      <c r="GT299" s="5"/>
      <c r="GU299" s="5"/>
      <c r="GV299" s="5"/>
      <c r="GW299" s="5"/>
      <c r="GX299" s="5"/>
      <c r="GY299" s="5"/>
      <c r="GZ299" s="5"/>
      <c r="HA299" s="5"/>
      <c r="HB299" s="5"/>
      <c r="HC299" s="5"/>
      <c r="HD299" s="5"/>
      <c r="HE299" s="5"/>
      <c r="HF299" s="5"/>
      <c r="HG299" s="5"/>
      <c r="HH299" s="5"/>
      <c r="HI299" s="5"/>
      <c r="HJ299" s="5"/>
      <c r="HK299" s="5"/>
      <c r="HL299" s="5"/>
      <c r="HM299" s="5"/>
      <c r="HN299" s="5"/>
      <c r="HO299" s="5"/>
      <c r="HP299" s="5"/>
      <c r="HQ299" s="5"/>
      <c r="HR299" s="5"/>
      <c r="HS299" s="5"/>
      <c r="HT299" s="5"/>
      <c r="HU299" s="5"/>
      <c r="HV299" s="5"/>
      <c r="HW299" s="5"/>
      <c r="HX299" s="5"/>
      <c r="HY299" s="5"/>
      <c r="HZ299" s="5"/>
      <c r="IA299" s="5"/>
      <c r="IB299" s="5"/>
      <c r="IC299" s="5"/>
      <c r="ID299" s="5"/>
      <c r="IE299" s="5"/>
      <c r="IF299" s="5"/>
      <c r="IG299" s="5"/>
      <c r="IH299" s="5"/>
      <c r="II299" s="5"/>
      <c r="IJ299" s="5"/>
      <c r="IK299" s="5"/>
      <c r="IL299" s="5"/>
      <c r="IM299" s="5"/>
      <c r="IN299" s="5"/>
      <c r="IO299" s="5"/>
      <c r="IP299" s="5"/>
      <c r="IQ299" s="5"/>
      <c r="IR299" s="5"/>
      <c r="IS299" s="5"/>
      <c r="IT299" s="5"/>
      <c r="IU299" s="5"/>
      <c r="IV299" s="5"/>
      <c r="IW299" s="5"/>
      <c r="IX299" s="5"/>
      <c r="IY299" s="5"/>
      <c r="IZ299" s="5"/>
      <c r="JA299" s="5"/>
      <c r="JB299" s="5"/>
      <c r="JC299" s="5"/>
      <c r="JD299" s="5"/>
      <c r="JE299" s="5"/>
    </row>
    <row r="300" spans="16:265" s="1" customFormat="1" x14ac:dyDescent="0.25">
      <c r="P300" s="2"/>
      <c r="AI300" s="3"/>
      <c r="EL300" s="4"/>
      <c r="EM300" s="4"/>
      <c r="EQ300" s="5"/>
      <c r="ER300" s="5"/>
      <c r="ES300" s="5"/>
      <c r="ET300" s="5"/>
      <c r="EU300" s="5"/>
      <c r="EV300" s="5"/>
      <c r="EW300" s="5"/>
      <c r="EX300" s="5"/>
      <c r="EY300" s="5"/>
      <c r="EZ300" s="5"/>
      <c r="FA300" s="5"/>
      <c r="FB300" s="5"/>
      <c r="FC300" s="5"/>
      <c r="FD300" s="5"/>
      <c r="FE300" s="5"/>
      <c r="FF300" s="5"/>
      <c r="FG300" s="5"/>
      <c r="FH300" s="5"/>
      <c r="FI300" s="5"/>
      <c r="FJ300" s="5"/>
      <c r="FK300" s="5"/>
      <c r="FL300" s="5"/>
      <c r="FM300" s="5"/>
      <c r="FN300" s="5"/>
      <c r="FO300" s="5"/>
      <c r="FP300" s="5"/>
      <c r="FQ300" s="5"/>
      <c r="FR300" s="5"/>
      <c r="FS300" s="5"/>
      <c r="FT300" s="5"/>
      <c r="FU300" s="5"/>
      <c r="FV300" s="5"/>
      <c r="FW300" s="5"/>
      <c r="FX300" s="5"/>
      <c r="FY300" s="5"/>
      <c r="FZ300" s="5"/>
      <c r="GA300" s="5"/>
      <c r="GB300" s="5"/>
      <c r="GC300" s="5"/>
      <c r="GD300" s="5"/>
      <c r="GE300" s="5"/>
      <c r="GF300" s="5"/>
      <c r="GG300" s="5"/>
      <c r="GH300" s="5"/>
      <c r="GI300" s="5"/>
      <c r="GJ300" s="5"/>
      <c r="GK300" s="5"/>
      <c r="GL300" s="5"/>
      <c r="GM300" s="5"/>
      <c r="GN300" s="5"/>
      <c r="GO300" s="5"/>
      <c r="GP300" s="5"/>
      <c r="GQ300" s="5"/>
      <c r="GR300" s="5"/>
      <c r="GS300" s="5"/>
      <c r="GT300" s="5"/>
      <c r="GU300" s="5"/>
      <c r="GV300" s="5"/>
      <c r="GW300" s="5"/>
      <c r="GX300" s="5"/>
      <c r="GY300" s="5"/>
      <c r="GZ300" s="5"/>
      <c r="HA300" s="5"/>
      <c r="HB300" s="5"/>
      <c r="HC300" s="5"/>
      <c r="HD300" s="5"/>
      <c r="HE300" s="5"/>
      <c r="HF300" s="5"/>
      <c r="HG300" s="5"/>
      <c r="HH300" s="5"/>
      <c r="HI300" s="5"/>
      <c r="HJ300" s="5"/>
      <c r="HK300" s="5"/>
      <c r="HL300" s="5"/>
      <c r="HM300" s="5"/>
      <c r="HN300" s="5"/>
      <c r="HO300" s="5"/>
      <c r="HP300" s="5"/>
      <c r="HQ300" s="5"/>
      <c r="HR300" s="5"/>
      <c r="HS300" s="5"/>
      <c r="HT300" s="5"/>
      <c r="HU300" s="5"/>
      <c r="HV300" s="5"/>
      <c r="HW300" s="5"/>
      <c r="HX300" s="5"/>
      <c r="HY300" s="5"/>
      <c r="HZ300" s="5"/>
      <c r="IA300" s="5"/>
      <c r="IB300" s="5"/>
      <c r="IC300" s="5"/>
      <c r="ID300" s="5"/>
      <c r="IE300" s="5"/>
      <c r="IF300" s="5"/>
      <c r="IG300" s="5"/>
      <c r="IH300" s="5"/>
      <c r="II300" s="5"/>
      <c r="IJ300" s="5"/>
      <c r="IK300" s="5"/>
      <c r="IL300" s="5"/>
      <c r="IM300" s="5"/>
      <c r="IN300" s="5"/>
      <c r="IO300" s="5"/>
      <c r="IP300" s="5"/>
      <c r="IQ300" s="5"/>
      <c r="IR300" s="5"/>
      <c r="IS300" s="5"/>
      <c r="IT300" s="5"/>
      <c r="IU300" s="5"/>
      <c r="IV300" s="5"/>
      <c r="IW300" s="5"/>
      <c r="IX300" s="5"/>
      <c r="IY300" s="5"/>
      <c r="IZ300" s="5"/>
      <c r="JA300" s="5"/>
      <c r="JB300" s="5"/>
      <c r="JC300" s="5"/>
      <c r="JD300" s="5"/>
      <c r="JE300" s="5"/>
    </row>
    <row r="301" spans="16:265" s="1" customFormat="1" x14ac:dyDescent="0.25">
      <c r="P301" s="2"/>
      <c r="AI301" s="3"/>
      <c r="EL301" s="4"/>
      <c r="EM301" s="4"/>
      <c r="EQ301" s="5"/>
      <c r="ER301" s="5"/>
      <c r="ES301" s="5"/>
      <c r="ET301" s="5"/>
      <c r="EU301" s="5"/>
      <c r="EV301" s="5"/>
      <c r="EW301" s="5"/>
      <c r="EX301" s="5"/>
      <c r="EY301" s="5"/>
      <c r="EZ301" s="5"/>
      <c r="FA301" s="5"/>
      <c r="FB301" s="5"/>
      <c r="FC301" s="5"/>
      <c r="FD301" s="5"/>
      <c r="FE301" s="5"/>
      <c r="FF301" s="5"/>
      <c r="FG301" s="5"/>
      <c r="FH301" s="5"/>
      <c r="FI301" s="5"/>
      <c r="FJ301" s="5"/>
      <c r="FK301" s="5"/>
      <c r="FL301" s="5"/>
      <c r="FM301" s="5"/>
      <c r="FN301" s="5"/>
      <c r="FO301" s="5"/>
      <c r="FP301" s="5"/>
      <c r="FQ301" s="5"/>
      <c r="FR301" s="5"/>
      <c r="FS301" s="5"/>
      <c r="FT301" s="5"/>
      <c r="FU301" s="5"/>
      <c r="FV301" s="5"/>
      <c r="FW301" s="5"/>
      <c r="FX301" s="5"/>
      <c r="FY301" s="5"/>
      <c r="FZ301" s="5"/>
      <c r="GA301" s="5"/>
      <c r="GB301" s="5"/>
      <c r="GC301" s="5"/>
      <c r="GD301" s="5"/>
      <c r="GE301" s="5"/>
      <c r="GF301" s="5"/>
      <c r="GG301" s="5"/>
      <c r="GH301" s="5"/>
      <c r="GI301" s="5"/>
      <c r="GJ301" s="5"/>
      <c r="GK301" s="5"/>
      <c r="GL301" s="5"/>
      <c r="GM301" s="5"/>
      <c r="GN301" s="5"/>
      <c r="GO301" s="5"/>
      <c r="GP301" s="5"/>
      <c r="GQ301" s="5"/>
      <c r="GR301" s="5"/>
      <c r="GS301" s="5"/>
      <c r="GT301" s="5"/>
      <c r="GU301" s="5"/>
      <c r="GV301" s="5"/>
      <c r="GW301" s="5"/>
      <c r="GX301" s="5"/>
      <c r="GY301" s="5"/>
      <c r="GZ301" s="5"/>
      <c r="HA301" s="5"/>
      <c r="HB301" s="5"/>
      <c r="HC301" s="5"/>
      <c r="HD301" s="5"/>
      <c r="HE301" s="5"/>
      <c r="HF301" s="5"/>
      <c r="HG301" s="5"/>
      <c r="HH301" s="5"/>
      <c r="HI301" s="5"/>
      <c r="HJ301" s="5"/>
      <c r="HK301" s="5"/>
      <c r="HL301" s="5"/>
      <c r="HM301" s="5"/>
      <c r="HN301" s="5"/>
      <c r="HO301" s="5"/>
      <c r="HP301" s="5"/>
      <c r="HQ301" s="5"/>
      <c r="HR301" s="5"/>
      <c r="HS301" s="5"/>
      <c r="HT301" s="5"/>
      <c r="HU301" s="5"/>
      <c r="HV301" s="5"/>
      <c r="HW301" s="5"/>
      <c r="HX301" s="5"/>
      <c r="HY301" s="5"/>
      <c r="HZ301" s="5"/>
      <c r="IA301" s="5"/>
      <c r="IB301" s="5"/>
      <c r="IC301" s="5"/>
      <c r="ID301" s="5"/>
      <c r="IE301" s="5"/>
      <c r="IF301" s="5"/>
      <c r="IG301" s="5"/>
      <c r="IH301" s="5"/>
      <c r="II301" s="5"/>
      <c r="IJ301" s="5"/>
      <c r="IK301" s="5"/>
      <c r="IL301" s="5"/>
      <c r="IM301" s="5"/>
      <c r="IN301" s="5"/>
      <c r="IO301" s="5"/>
      <c r="IP301" s="5"/>
      <c r="IQ301" s="5"/>
      <c r="IR301" s="5"/>
      <c r="IS301" s="5"/>
      <c r="IT301" s="5"/>
      <c r="IU301" s="5"/>
      <c r="IV301" s="5"/>
      <c r="IW301" s="5"/>
      <c r="IX301" s="5"/>
      <c r="IY301" s="5"/>
      <c r="IZ301" s="5"/>
      <c r="JA301" s="5"/>
      <c r="JB301" s="5"/>
      <c r="JC301" s="5"/>
      <c r="JD301" s="5"/>
      <c r="JE301" s="5"/>
    </row>
    <row r="302" spans="16:265" s="1" customFormat="1" x14ac:dyDescent="0.25">
      <c r="P302" s="2"/>
      <c r="AI302" s="3"/>
      <c r="EL302" s="4"/>
      <c r="EM302" s="4"/>
      <c r="EQ302" s="5"/>
      <c r="ER302" s="5"/>
      <c r="ES302" s="5"/>
      <c r="ET302" s="5"/>
      <c r="EU302" s="5"/>
      <c r="EV302" s="5"/>
      <c r="EW302" s="5"/>
      <c r="EX302" s="5"/>
      <c r="EY302" s="5"/>
      <c r="EZ302" s="5"/>
      <c r="FA302" s="5"/>
      <c r="FB302" s="5"/>
      <c r="FC302" s="5"/>
      <c r="FD302" s="5"/>
      <c r="FE302" s="5"/>
      <c r="FF302" s="5"/>
      <c r="FG302" s="5"/>
      <c r="FH302" s="5"/>
      <c r="FI302" s="5"/>
      <c r="FJ302" s="5"/>
      <c r="FK302" s="5"/>
      <c r="FL302" s="5"/>
      <c r="FM302" s="5"/>
      <c r="FN302" s="5"/>
      <c r="FO302" s="5"/>
      <c r="FP302" s="5"/>
      <c r="FQ302" s="5"/>
      <c r="FR302" s="5"/>
      <c r="FS302" s="5"/>
      <c r="FT302" s="5"/>
      <c r="FU302" s="5"/>
      <c r="FV302" s="5"/>
      <c r="FW302" s="5"/>
      <c r="FX302" s="5"/>
      <c r="FY302" s="5"/>
      <c r="FZ302" s="5"/>
      <c r="GA302" s="5"/>
      <c r="GB302" s="5"/>
      <c r="GC302" s="5"/>
      <c r="GD302" s="5"/>
      <c r="GE302" s="5"/>
      <c r="GF302" s="5"/>
      <c r="GG302" s="5"/>
      <c r="GH302" s="5"/>
      <c r="GI302" s="5"/>
      <c r="GJ302" s="5"/>
      <c r="GK302" s="5"/>
      <c r="GL302" s="5"/>
      <c r="GM302" s="5"/>
      <c r="GN302" s="5"/>
      <c r="GO302" s="5"/>
      <c r="GP302" s="5"/>
      <c r="GQ302" s="5"/>
      <c r="GR302" s="5"/>
      <c r="GS302" s="5"/>
      <c r="GT302" s="5"/>
      <c r="GU302" s="5"/>
      <c r="GV302" s="5"/>
      <c r="GW302" s="5"/>
      <c r="GX302" s="5"/>
      <c r="GY302" s="5"/>
      <c r="GZ302" s="5"/>
      <c r="HA302" s="5"/>
      <c r="HB302" s="5"/>
      <c r="HC302" s="5"/>
      <c r="HD302" s="5"/>
      <c r="HE302" s="5"/>
      <c r="HF302" s="5"/>
      <c r="HG302" s="5"/>
      <c r="HH302" s="5"/>
      <c r="HI302" s="5"/>
      <c r="HJ302" s="5"/>
      <c r="HK302" s="5"/>
      <c r="HL302" s="5"/>
      <c r="HM302" s="5"/>
      <c r="HN302" s="5"/>
      <c r="HO302" s="5"/>
      <c r="HP302" s="5"/>
      <c r="HQ302" s="5"/>
      <c r="HR302" s="5"/>
      <c r="HS302" s="5"/>
      <c r="HT302" s="5"/>
      <c r="HU302" s="5"/>
      <c r="HV302" s="5"/>
      <c r="HW302" s="5"/>
      <c r="HX302" s="5"/>
      <c r="HY302" s="5"/>
      <c r="HZ302" s="5"/>
      <c r="IA302" s="5"/>
      <c r="IB302" s="5"/>
      <c r="IC302" s="5"/>
      <c r="ID302" s="5"/>
      <c r="IE302" s="5"/>
      <c r="IF302" s="5"/>
      <c r="IG302" s="5"/>
      <c r="IH302" s="5"/>
      <c r="II302" s="5"/>
      <c r="IJ302" s="5"/>
      <c r="IK302" s="5"/>
      <c r="IL302" s="5"/>
      <c r="IM302" s="5"/>
      <c r="IN302" s="5"/>
      <c r="IO302" s="5"/>
      <c r="IP302" s="5"/>
      <c r="IQ302" s="5"/>
      <c r="IR302" s="5"/>
      <c r="IS302" s="5"/>
      <c r="IT302" s="5"/>
      <c r="IU302" s="5"/>
      <c r="IV302" s="5"/>
      <c r="IW302" s="5"/>
      <c r="IX302" s="5"/>
      <c r="IY302" s="5"/>
      <c r="IZ302" s="5"/>
      <c r="JA302" s="5"/>
      <c r="JB302" s="5"/>
      <c r="JC302" s="5"/>
      <c r="JD302" s="5"/>
      <c r="JE302" s="5"/>
    </row>
    <row r="303" spans="16:265" s="1" customFormat="1" x14ac:dyDescent="0.25">
      <c r="P303" s="2"/>
      <c r="AI303" s="3"/>
      <c r="EL303" s="4"/>
      <c r="EM303" s="4"/>
      <c r="EQ303" s="5"/>
      <c r="ER303" s="5"/>
      <c r="ES303" s="5"/>
      <c r="ET303" s="5"/>
      <c r="EU303" s="5"/>
      <c r="EV303" s="5"/>
      <c r="EW303" s="5"/>
      <c r="EX303" s="5"/>
      <c r="EY303" s="5"/>
      <c r="EZ303" s="5"/>
      <c r="FA303" s="5"/>
      <c r="FB303" s="5"/>
      <c r="FC303" s="5"/>
      <c r="FD303" s="5"/>
      <c r="FE303" s="5"/>
      <c r="FF303" s="5"/>
      <c r="FG303" s="5"/>
      <c r="FH303" s="5"/>
      <c r="FI303" s="5"/>
      <c r="FJ303" s="5"/>
      <c r="FK303" s="5"/>
      <c r="FL303" s="5"/>
      <c r="FM303" s="5"/>
      <c r="FN303" s="5"/>
      <c r="FO303" s="5"/>
      <c r="FP303" s="5"/>
      <c r="FQ303" s="5"/>
      <c r="FR303" s="5"/>
      <c r="FS303" s="5"/>
      <c r="FT303" s="5"/>
      <c r="FU303" s="5"/>
      <c r="FV303" s="5"/>
      <c r="FW303" s="5"/>
      <c r="FX303" s="5"/>
      <c r="FY303" s="5"/>
      <c r="FZ303" s="5"/>
      <c r="GA303" s="5"/>
      <c r="GB303" s="5"/>
      <c r="GC303" s="5"/>
      <c r="GD303" s="5"/>
      <c r="GE303" s="5"/>
      <c r="GF303" s="5"/>
      <c r="GG303" s="5"/>
      <c r="GH303" s="5"/>
      <c r="GI303" s="5"/>
      <c r="GJ303" s="5"/>
      <c r="GK303" s="5"/>
      <c r="GL303" s="5"/>
      <c r="GM303" s="5"/>
      <c r="GN303" s="5"/>
      <c r="GO303" s="5"/>
      <c r="GP303" s="5"/>
      <c r="GQ303" s="5"/>
      <c r="GR303" s="5"/>
      <c r="GS303" s="5"/>
      <c r="GT303" s="5"/>
      <c r="GU303" s="5"/>
      <c r="GV303" s="5"/>
      <c r="GW303" s="5"/>
      <c r="GX303" s="5"/>
      <c r="GY303" s="5"/>
      <c r="GZ303" s="5"/>
      <c r="HA303" s="5"/>
      <c r="HB303" s="5"/>
      <c r="HC303" s="5"/>
      <c r="HD303" s="5"/>
      <c r="HE303" s="5"/>
      <c r="HF303" s="5"/>
      <c r="HG303" s="5"/>
      <c r="HH303" s="5"/>
      <c r="HI303" s="5"/>
      <c r="HJ303" s="5"/>
      <c r="HK303" s="5"/>
      <c r="HL303" s="5"/>
      <c r="HM303" s="5"/>
      <c r="HN303" s="5"/>
      <c r="HO303" s="5"/>
      <c r="HP303" s="5"/>
      <c r="HQ303" s="5"/>
      <c r="HR303" s="5"/>
      <c r="HS303" s="5"/>
      <c r="HT303" s="5"/>
      <c r="HU303" s="5"/>
      <c r="HV303" s="5"/>
      <c r="HW303" s="5"/>
      <c r="HX303" s="5"/>
      <c r="HY303" s="5"/>
      <c r="HZ303" s="5"/>
      <c r="IA303" s="5"/>
      <c r="IB303" s="5"/>
      <c r="IC303" s="5"/>
      <c r="ID303" s="5"/>
      <c r="IE303" s="5"/>
      <c r="IF303" s="5"/>
      <c r="IG303" s="5"/>
      <c r="IH303" s="5"/>
      <c r="II303" s="5"/>
      <c r="IJ303" s="5"/>
      <c r="IK303" s="5"/>
      <c r="IL303" s="5"/>
      <c r="IM303" s="5"/>
      <c r="IN303" s="5"/>
      <c r="IO303" s="5"/>
      <c r="IP303" s="5"/>
      <c r="IQ303" s="5"/>
      <c r="IR303" s="5"/>
      <c r="IS303" s="5"/>
      <c r="IT303" s="5"/>
      <c r="IU303" s="5"/>
      <c r="IV303" s="5"/>
      <c r="IW303" s="5"/>
      <c r="IX303" s="5"/>
      <c r="IY303" s="5"/>
      <c r="IZ303" s="5"/>
      <c r="JA303" s="5"/>
      <c r="JB303" s="5"/>
      <c r="JC303" s="5"/>
      <c r="JD303" s="5"/>
      <c r="JE303" s="5"/>
    </row>
    <row r="304" spans="16:265" s="1" customFormat="1" x14ac:dyDescent="0.25">
      <c r="P304" s="2"/>
      <c r="AI304" s="3"/>
      <c r="EL304" s="4"/>
      <c r="EM304" s="4"/>
      <c r="EQ304" s="5"/>
      <c r="ER304" s="5"/>
      <c r="ES304" s="5"/>
      <c r="ET304" s="5"/>
      <c r="EU304" s="5"/>
      <c r="EV304" s="5"/>
      <c r="EW304" s="5"/>
      <c r="EX304" s="5"/>
      <c r="EY304" s="5"/>
      <c r="EZ304" s="5"/>
      <c r="FA304" s="5"/>
      <c r="FB304" s="5"/>
      <c r="FC304" s="5"/>
      <c r="FD304" s="5"/>
      <c r="FE304" s="5"/>
      <c r="FF304" s="5"/>
      <c r="FG304" s="5"/>
      <c r="FH304" s="5"/>
      <c r="FI304" s="5"/>
      <c r="FJ304" s="5"/>
      <c r="FK304" s="5"/>
      <c r="FL304" s="5"/>
      <c r="FM304" s="5"/>
      <c r="FN304" s="5"/>
      <c r="FO304" s="5"/>
      <c r="FP304" s="5"/>
      <c r="FQ304" s="5"/>
      <c r="FR304" s="5"/>
      <c r="FS304" s="5"/>
      <c r="FT304" s="5"/>
      <c r="FU304" s="5"/>
      <c r="FV304" s="5"/>
      <c r="FW304" s="5"/>
      <c r="FX304" s="5"/>
      <c r="FY304" s="5"/>
      <c r="FZ304" s="5"/>
      <c r="GA304" s="5"/>
      <c r="GB304" s="5"/>
      <c r="GC304" s="5"/>
      <c r="GD304" s="5"/>
      <c r="GE304" s="5"/>
      <c r="GF304" s="5"/>
      <c r="GG304" s="5"/>
      <c r="GH304" s="5"/>
      <c r="GI304" s="5"/>
      <c r="GJ304" s="5"/>
      <c r="GK304" s="5"/>
      <c r="GL304" s="5"/>
      <c r="GM304" s="5"/>
      <c r="GN304" s="5"/>
      <c r="GO304" s="5"/>
      <c r="GP304" s="5"/>
      <c r="GQ304" s="5"/>
      <c r="GR304" s="5"/>
      <c r="GS304" s="5"/>
      <c r="GT304" s="5"/>
      <c r="GU304" s="5"/>
      <c r="GV304" s="5"/>
      <c r="GW304" s="5"/>
      <c r="GX304" s="5"/>
      <c r="GY304" s="5"/>
      <c r="GZ304" s="5"/>
      <c r="HA304" s="5"/>
      <c r="HB304" s="5"/>
      <c r="HC304" s="5"/>
      <c r="HD304" s="5"/>
      <c r="HE304" s="5"/>
      <c r="HF304" s="5"/>
      <c r="HG304" s="5"/>
      <c r="HH304" s="5"/>
      <c r="HI304" s="5"/>
      <c r="HJ304" s="5"/>
      <c r="HK304" s="5"/>
      <c r="HL304" s="5"/>
      <c r="HM304" s="5"/>
      <c r="HN304" s="5"/>
      <c r="HO304" s="5"/>
      <c r="HP304" s="5"/>
      <c r="HQ304" s="5"/>
      <c r="HR304" s="5"/>
      <c r="HS304" s="5"/>
      <c r="HT304" s="5"/>
      <c r="HU304" s="5"/>
      <c r="HV304" s="5"/>
      <c r="HW304" s="5"/>
      <c r="HX304" s="5"/>
      <c r="HY304" s="5"/>
      <c r="HZ304" s="5"/>
      <c r="IA304" s="5"/>
      <c r="IB304" s="5"/>
      <c r="IC304" s="5"/>
      <c r="ID304" s="5"/>
      <c r="IE304" s="5"/>
      <c r="IF304" s="5"/>
      <c r="IG304" s="5"/>
      <c r="IH304" s="5"/>
      <c r="II304" s="5"/>
      <c r="IJ304" s="5"/>
      <c r="IK304" s="5"/>
      <c r="IL304" s="5"/>
      <c r="IM304" s="5"/>
      <c r="IN304" s="5"/>
      <c r="IO304" s="5"/>
      <c r="IP304" s="5"/>
      <c r="IQ304" s="5"/>
      <c r="IR304" s="5"/>
      <c r="IS304" s="5"/>
      <c r="IT304" s="5"/>
      <c r="IU304" s="5"/>
      <c r="IV304" s="5"/>
      <c r="IW304" s="5"/>
      <c r="IX304" s="5"/>
      <c r="IY304" s="5"/>
      <c r="IZ304" s="5"/>
      <c r="JA304" s="5"/>
      <c r="JB304" s="5"/>
      <c r="JC304" s="5"/>
      <c r="JD304" s="5"/>
      <c r="JE304" s="5"/>
    </row>
    <row r="305" spans="16:265" s="1" customFormat="1" x14ac:dyDescent="0.25">
      <c r="P305" s="2"/>
      <c r="AI305" s="3"/>
      <c r="EL305" s="4"/>
      <c r="EM305" s="4"/>
      <c r="EQ305" s="5"/>
      <c r="ER305" s="5"/>
      <c r="ES305" s="5"/>
      <c r="ET305" s="5"/>
      <c r="EU305" s="5"/>
      <c r="EV305" s="5"/>
      <c r="EW305" s="5"/>
      <c r="EX305" s="5"/>
      <c r="EY305" s="5"/>
      <c r="EZ305" s="5"/>
      <c r="FA305" s="5"/>
      <c r="FB305" s="5"/>
      <c r="FC305" s="5"/>
      <c r="FD305" s="5"/>
      <c r="FE305" s="5"/>
      <c r="FF305" s="5"/>
      <c r="FG305" s="5"/>
      <c r="FH305" s="5"/>
      <c r="FI305" s="5"/>
      <c r="FJ305" s="5"/>
      <c r="FK305" s="5"/>
      <c r="FL305" s="5"/>
      <c r="FM305" s="5"/>
      <c r="FN305" s="5"/>
      <c r="FO305" s="5"/>
      <c r="FP305" s="5"/>
      <c r="FQ305" s="5"/>
      <c r="FR305" s="5"/>
      <c r="FS305" s="5"/>
      <c r="FT305" s="5"/>
      <c r="FU305" s="5"/>
      <c r="FV305" s="5"/>
      <c r="FW305" s="5"/>
      <c r="FX305" s="5"/>
      <c r="FY305" s="5"/>
      <c r="FZ305" s="5"/>
      <c r="GA305" s="5"/>
      <c r="GB305" s="5"/>
      <c r="GC305" s="5"/>
      <c r="GD305" s="5"/>
      <c r="GE305" s="5"/>
      <c r="GF305" s="5"/>
      <c r="GG305" s="5"/>
      <c r="GH305" s="5"/>
      <c r="GI305" s="5"/>
      <c r="GJ305" s="5"/>
      <c r="GK305" s="5"/>
      <c r="GL305" s="5"/>
      <c r="GM305" s="5"/>
      <c r="GN305" s="5"/>
      <c r="GO305" s="5"/>
      <c r="GP305" s="5"/>
      <c r="GQ305" s="5"/>
      <c r="GR305" s="5"/>
      <c r="GS305" s="5"/>
      <c r="GT305" s="5"/>
      <c r="GU305" s="5"/>
      <c r="GV305" s="5"/>
      <c r="GW305" s="5"/>
      <c r="GX305" s="5"/>
      <c r="GY305" s="5"/>
      <c r="GZ305" s="5"/>
      <c r="HA305" s="5"/>
      <c r="HB305" s="5"/>
      <c r="HC305" s="5"/>
      <c r="HD305" s="5"/>
      <c r="HE305" s="5"/>
      <c r="HF305" s="5"/>
      <c r="HG305" s="5"/>
      <c r="HH305" s="5"/>
      <c r="HI305" s="5"/>
      <c r="HJ305" s="5"/>
      <c r="HK305" s="5"/>
      <c r="HL305" s="5"/>
      <c r="HM305" s="5"/>
      <c r="HN305" s="5"/>
      <c r="HO305" s="5"/>
      <c r="HP305" s="5"/>
      <c r="HQ305" s="5"/>
      <c r="HR305" s="5"/>
      <c r="HS305" s="5"/>
      <c r="HT305" s="5"/>
      <c r="HU305" s="5"/>
      <c r="HV305" s="5"/>
      <c r="HW305" s="5"/>
      <c r="HX305" s="5"/>
      <c r="HY305" s="5"/>
      <c r="HZ305" s="5"/>
      <c r="IA305" s="5"/>
      <c r="IB305" s="5"/>
      <c r="IC305" s="5"/>
      <c r="ID305" s="5"/>
      <c r="IE305" s="5"/>
      <c r="IF305" s="5"/>
      <c r="IG305" s="5"/>
      <c r="IH305" s="5"/>
      <c r="II305" s="5"/>
      <c r="IJ305" s="5"/>
      <c r="IK305" s="5"/>
      <c r="IL305" s="5"/>
      <c r="IM305" s="5"/>
      <c r="IN305" s="5"/>
      <c r="IO305" s="5"/>
      <c r="IP305" s="5"/>
      <c r="IQ305" s="5"/>
      <c r="IR305" s="5"/>
      <c r="IS305" s="5"/>
      <c r="IT305" s="5"/>
      <c r="IU305" s="5"/>
      <c r="IV305" s="5"/>
      <c r="IW305" s="5"/>
      <c r="IX305" s="5"/>
      <c r="IY305" s="5"/>
      <c r="IZ305" s="5"/>
      <c r="JA305" s="5"/>
      <c r="JB305" s="5"/>
      <c r="JC305" s="5"/>
      <c r="JD305" s="5"/>
      <c r="JE305" s="5"/>
    </row>
    <row r="306" spans="16:265" s="1" customFormat="1" x14ac:dyDescent="0.25">
      <c r="P306" s="2"/>
      <c r="AI306" s="3"/>
      <c r="EL306" s="4"/>
      <c r="EM306" s="4"/>
      <c r="EQ306" s="5"/>
      <c r="ER306" s="5"/>
      <c r="ES306" s="5"/>
      <c r="ET306" s="5"/>
      <c r="EU306" s="5"/>
      <c r="EV306" s="5"/>
      <c r="EW306" s="5"/>
      <c r="EX306" s="5"/>
      <c r="EY306" s="5"/>
      <c r="EZ306" s="5"/>
      <c r="FA306" s="5"/>
      <c r="FB306" s="5"/>
      <c r="FC306" s="5"/>
      <c r="FD306" s="5"/>
      <c r="FE306" s="5"/>
      <c r="FF306" s="5"/>
      <c r="FG306" s="5"/>
      <c r="FH306" s="5"/>
      <c r="FI306" s="5"/>
      <c r="FJ306" s="5"/>
      <c r="FK306" s="5"/>
      <c r="FL306" s="5"/>
      <c r="FM306" s="5"/>
      <c r="FN306" s="5"/>
      <c r="FO306" s="5"/>
      <c r="FP306" s="5"/>
      <c r="FQ306" s="5"/>
      <c r="FR306" s="5"/>
      <c r="FS306" s="5"/>
      <c r="FT306" s="5"/>
      <c r="FU306" s="5"/>
      <c r="FV306" s="5"/>
      <c r="FW306" s="5"/>
      <c r="FX306" s="5"/>
      <c r="FY306" s="5"/>
      <c r="FZ306" s="5"/>
      <c r="GA306" s="5"/>
      <c r="GB306" s="5"/>
      <c r="GC306" s="5"/>
      <c r="GD306" s="5"/>
      <c r="GE306" s="5"/>
      <c r="GF306" s="5"/>
      <c r="GG306" s="5"/>
      <c r="GH306" s="5"/>
      <c r="GI306" s="5"/>
      <c r="GJ306" s="5"/>
      <c r="GK306" s="5"/>
      <c r="GL306" s="5"/>
      <c r="GM306" s="5"/>
      <c r="GN306" s="5"/>
      <c r="GO306" s="5"/>
      <c r="GP306" s="5"/>
      <c r="GQ306" s="5"/>
      <c r="GR306" s="5"/>
      <c r="GS306" s="5"/>
      <c r="GT306" s="5"/>
      <c r="GU306" s="5"/>
      <c r="GV306" s="5"/>
      <c r="GW306" s="5"/>
      <c r="GX306" s="5"/>
      <c r="GY306" s="5"/>
      <c r="GZ306" s="5"/>
      <c r="HA306" s="5"/>
      <c r="HB306" s="5"/>
      <c r="HC306" s="5"/>
      <c r="HD306" s="5"/>
      <c r="HE306" s="5"/>
      <c r="HF306" s="5"/>
      <c r="HG306" s="5"/>
      <c r="HH306" s="5"/>
      <c r="HI306" s="5"/>
      <c r="HJ306" s="5"/>
      <c r="HK306" s="5"/>
      <c r="HL306" s="5"/>
      <c r="HM306" s="5"/>
      <c r="HN306" s="5"/>
      <c r="HO306" s="5"/>
      <c r="HP306" s="5"/>
      <c r="HQ306" s="5"/>
      <c r="HR306" s="5"/>
      <c r="HS306" s="5"/>
      <c r="HT306" s="5"/>
      <c r="HU306" s="5"/>
      <c r="HV306" s="5"/>
      <c r="HW306" s="5"/>
      <c r="HX306" s="5"/>
      <c r="HY306" s="5"/>
      <c r="HZ306" s="5"/>
      <c r="IA306" s="5"/>
      <c r="IB306" s="5"/>
      <c r="IC306" s="5"/>
      <c r="ID306" s="5"/>
      <c r="IE306" s="5"/>
      <c r="IF306" s="5"/>
      <c r="IG306" s="5"/>
      <c r="IH306" s="5"/>
      <c r="II306" s="5"/>
      <c r="IJ306" s="5"/>
      <c r="IK306" s="5"/>
      <c r="IL306" s="5"/>
      <c r="IM306" s="5"/>
      <c r="IN306" s="5"/>
      <c r="IO306" s="5"/>
      <c r="IP306" s="5"/>
      <c r="IQ306" s="5"/>
      <c r="IR306" s="5"/>
      <c r="IS306" s="5"/>
      <c r="IT306" s="5"/>
      <c r="IU306" s="5"/>
      <c r="IV306" s="5"/>
      <c r="IW306" s="5"/>
      <c r="IX306" s="5"/>
      <c r="IY306" s="5"/>
      <c r="IZ306" s="5"/>
      <c r="JA306" s="5"/>
      <c r="JB306" s="5"/>
      <c r="JC306" s="5"/>
      <c r="JD306" s="5"/>
      <c r="JE306" s="5"/>
    </row>
    <row r="307" spans="16:265" s="1" customFormat="1" x14ac:dyDescent="0.25">
      <c r="P307" s="2"/>
      <c r="AI307" s="3"/>
      <c r="EL307" s="4"/>
      <c r="EM307" s="4"/>
      <c r="EQ307" s="5"/>
      <c r="ER307" s="5"/>
      <c r="ES307" s="5"/>
      <c r="ET307" s="5"/>
      <c r="EU307" s="5"/>
      <c r="EV307" s="5"/>
      <c r="EW307" s="5"/>
      <c r="EX307" s="5"/>
      <c r="EY307" s="5"/>
      <c r="EZ307" s="5"/>
      <c r="FA307" s="5"/>
      <c r="FB307" s="5"/>
      <c r="FC307" s="5"/>
      <c r="FD307" s="5"/>
      <c r="FE307" s="5"/>
      <c r="FF307" s="5"/>
      <c r="FG307" s="5"/>
      <c r="FH307" s="5"/>
      <c r="FI307" s="5"/>
      <c r="FJ307" s="5"/>
      <c r="FK307" s="5"/>
      <c r="FL307" s="5"/>
      <c r="FM307" s="5"/>
      <c r="FN307" s="5"/>
      <c r="FO307" s="5"/>
      <c r="FP307" s="5"/>
      <c r="FQ307" s="5"/>
      <c r="FR307" s="5"/>
      <c r="FS307" s="5"/>
      <c r="FT307" s="5"/>
      <c r="FU307" s="5"/>
      <c r="FV307" s="5"/>
      <c r="FW307" s="5"/>
      <c r="FX307" s="5"/>
      <c r="FY307" s="5"/>
      <c r="FZ307" s="5"/>
      <c r="GA307" s="5"/>
      <c r="GB307" s="5"/>
      <c r="GC307" s="5"/>
      <c r="GD307" s="5"/>
      <c r="GE307" s="5"/>
      <c r="GF307" s="5"/>
      <c r="GG307" s="5"/>
      <c r="GH307" s="5"/>
      <c r="GI307" s="5"/>
      <c r="GJ307" s="5"/>
      <c r="GK307" s="5"/>
      <c r="GL307" s="5"/>
      <c r="GM307" s="5"/>
      <c r="GN307" s="5"/>
      <c r="GO307" s="5"/>
      <c r="GP307" s="5"/>
      <c r="GQ307" s="5"/>
      <c r="GR307" s="5"/>
      <c r="GS307" s="5"/>
      <c r="GT307" s="5"/>
      <c r="GU307" s="5"/>
      <c r="GV307" s="5"/>
      <c r="GW307" s="5"/>
      <c r="GX307" s="5"/>
      <c r="GY307" s="5"/>
      <c r="GZ307" s="5"/>
      <c r="HA307" s="5"/>
      <c r="HB307" s="5"/>
      <c r="HC307" s="5"/>
      <c r="HD307" s="5"/>
      <c r="HE307" s="5"/>
      <c r="HF307" s="5"/>
      <c r="HG307" s="5"/>
      <c r="HH307" s="5"/>
      <c r="HI307" s="5"/>
      <c r="HJ307" s="5"/>
      <c r="HK307" s="5"/>
      <c r="HL307" s="5"/>
      <c r="HM307" s="5"/>
      <c r="HN307" s="5"/>
      <c r="HO307" s="5"/>
      <c r="HP307" s="5"/>
      <c r="HQ307" s="5"/>
      <c r="HR307" s="5"/>
      <c r="HS307" s="5"/>
      <c r="HT307" s="5"/>
      <c r="HU307" s="5"/>
      <c r="HV307" s="5"/>
      <c r="HW307" s="5"/>
      <c r="HX307" s="5"/>
      <c r="HY307" s="5"/>
      <c r="HZ307" s="5"/>
      <c r="IA307" s="5"/>
      <c r="IB307" s="5"/>
      <c r="IC307" s="5"/>
      <c r="ID307" s="5"/>
      <c r="IE307" s="5"/>
      <c r="IF307" s="5"/>
      <c r="IG307" s="5"/>
      <c r="IH307" s="5"/>
      <c r="II307" s="5"/>
      <c r="IJ307" s="5"/>
      <c r="IK307" s="5"/>
      <c r="IL307" s="5"/>
      <c r="IM307" s="5"/>
      <c r="IN307" s="5"/>
      <c r="IO307" s="5"/>
      <c r="IP307" s="5"/>
      <c r="IQ307" s="5"/>
      <c r="IR307" s="5"/>
      <c r="IS307" s="5"/>
      <c r="IT307" s="5"/>
      <c r="IU307" s="5"/>
      <c r="IV307" s="5"/>
      <c r="IW307" s="5"/>
      <c r="IX307" s="5"/>
      <c r="IY307" s="5"/>
      <c r="IZ307" s="5"/>
      <c r="JA307" s="5"/>
      <c r="JB307" s="5"/>
      <c r="JC307" s="5"/>
      <c r="JD307" s="5"/>
      <c r="JE307" s="5"/>
    </row>
    <row r="308" spans="16:265" s="1" customFormat="1" x14ac:dyDescent="0.25">
      <c r="P308" s="2"/>
      <c r="AI308" s="3"/>
      <c r="EL308" s="4"/>
      <c r="EM308" s="4"/>
      <c r="EQ308" s="5"/>
      <c r="ER308" s="5"/>
      <c r="ES308" s="5"/>
      <c r="ET308" s="5"/>
      <c r="EU308" s="5"/>
      <c r="EV308" s="5"/>
      <c r="EW308" s="5"/>
      <c r="EX308" s="5"/>
      <c r="EY308" s="5"/>
      <c r="EZ308" s="5"/>
      <c r="FA308" s="5"/>
      <c r="FB308" s="5"/>
      <c r="FC308" s="5"/>
      <c r="FD308" s="5"/>
      <c r="FE308" s="5"/>
      <c r="FF308" s="5"/>
      <c r="FG308" s="5"/>
      <c r="FH308" s="5"/>
      <c r="FI308" s="5"/>
      <c r="FJ308" s="5"/>
      <c r="FK308" s="5"/>
      <c r="FL308" s="5"/>
      <c r="FM308" s="5"/>
      <c r="FN308" s="5"/>
      <c r="FO308" s="5"/>
      <c r="FP308" s="5"/>
      <c r="FQ308" s="5"/>
      <c r="FR308" s="5"/>
      <c r="FS308" s="5"/>
      <c r="FT308" s="5"/>
      <c r="FU308" s="5"/>
      <c r="FV308" s="5"/>
      <c r="FW308" s="5"/>
      <c r="FX308" s="5"/>
      <c r="FY308" s="5"/>
      <c r="FZ308" s="5"/>
      <c r="GA308" s="5"/>
      <c r="GB308" s="5"/>
      <c r="GC308" s="5"/>
      <c r="GD308" s="5"/>
      <c r="GE308" s="5"/>
      <c r="GF308" s="5"/>
      <c r="GG308" s="5"/>
      <c r="GH308" s="5"/>
      <c r="GI308" s="5"/>
      <c r="GJ308" s="5"/>
      <c r="GK308" s="5"/>
      <c r="GL308" s="5"/>
      <c r="GM308" s="5"/>
      <c r="GN308" s="5"/>
      <c r="GO308" s="5"/>
      <c r="GP308" s="5"/>
      <c r="GQ308" s="5"/>
      <c r="GR308" s="5"/>
      <c r="GS308" s="5"/>
      <c r="GT308" s="5"/>
      <c r="GU308" s="5"/>
      <c r="GV308" s="5"/>
      <c r="GW308" s="5"/>
      <c r="GX308" s="5"/>
      <c r="GY308" s="5"/>
      <c r="GZ308" s="5"/>
      <c r="HA308" s="5"/>
      <c r="HB308" s="5"/>
      <c r="HC308" s="5"/>
      <c r="HD308" s="5"/>
      <c r="HE308" s="5"/>
      <c r="HF308" s="5"/>
      <c r="HG308" s="5"/>
      <c r="HH308" s="5"/>
      <c r="HI308" s="5"/>
      <c r="HJ308" s="5"/>
      <c r="HK308" s="5"/>
      <c r="HL308" s="5"/>
      <c r="HM308" s="5"/>
      <c r="HN308" s="5"/>
      <c r="HO308" s="5"/>
      <c r="HP308" s="5"/>
      <c r="HQ308" s="5"/>
      <c r="HR308" s="5"/>
      <c r="HS308" s="5"/>
      <c r="HT308" s="5"/>
      <c r="HU308" s="5"/>
      <c r="HV308" s="5"/>
      <c r="HW308" s="5"/>
      <c r="HX308" s="5"/>
      <c r="HY308" s="5"/>
      <c r="HZ308" s="5"/>
      <c r="IA308" s="5"/>
      <c r="IB308" s="5"/>
      <c r="IC308" s="5"/>
      <c r="ID308" s="5"/>
      <c r="IE308" s="5"/>
      <c r="IF308" s="5"/>
      <c r="IG308" s="5"/>
      <c r="IH308" s="5"/>
      <c r="II308" s="5"/>
      <c r="IJ308" s="5"/>
      <c r="IK308" s="5"/>
      <c r="IL308" s="5"/>
      <c r="IM308" s="5"/>
      <c r="IN308" s="5"/>
      <c r="IO308" s="5"/>
      <c r="IP308" s="5"/>
      <c r="IQ308" s="5"/>
      <c r="IR308" s="5"/>
      <c r="IS308" s="5"/>
      <c r="IT308" s="5"/>
      <c r="IU308" s="5"/>
      <c r="IV308" s="5"/>
      <c r="IW308" s="5"/>
      <c r="IX308" s="5"/>
      <c r="IY308" s="5"/>
      <c r="IZ308" s="5"/>
      <c r="JA308" s="5"/>
      <c r="JB308" s="5"/>
      <c r="JC308" s="5"/>
      <c r="JD308" s="5"/>
      <c r="JE308" s="5"/>
    </row>
    <row r="309" spans="16:265" s="1" customFormat="1" x14ac:dyDescent="0.25">
      <c r="P309" s="2"/>
      <c r="AI309" s="3"/>
      <c r="EL309" s="4"/>
      <c r="EM309" s="4"/>
      <c r="EQ309" s="5"/>
      <c r="ER309" s="5"/>
      <c r="ES309" s="5"/>
      <c r="ET309" s="5"/>
      <c r="EU309" s="5"/>
      <c r="EV309" s="5"/>
      <c r="EW309" s="5"/>
      <c r="EX309" s="5"/>
      <c r="EY309" s="5"/>
      <c r="EZ309" s="5"/>
      <c r="FA309" s="5"/>
      <c r="FB309" s="5"/>
      <c r="FC309" s="5"/>
      <c r="FD309" s="5"/>
      <c r="FE309" s="5"/>
      <c r="FF309" s="5"/>
      <c r="FG309" s="5"/>
      <c r="FH309" s="5"/>
      <c r="FI309" s="5"/>
      <c r="FJ309" s="5"/>
      <c r="FK309" s="5"/>
      <c r="FL309" s="5"/>
      <c r="FM309" s="5"/>
      <c r="FN309" s="5"/>
      <c r="FO309" s="5"/>
      <c r="FP309" s="5"/>
      <c r="FQ309" s="5"/>
      <c r="FR309" s="5"/>
      <c r="FS309" s="5"/>
      <c r="FT309" s="5"/>
      <c r="FU309" s="5"/>
      <c r="FV309" s="5"/>
      <c r="FW309" s="5"/>
      <c r="FX309" s="5"/>
      <c r="FY309" s="5"/>
      <c r="FZ309" s="5"/>
      <c r="GA309" s="5"/>
      <c r="GB309" s="5"/>
      <c r="GC309" s="5"/>
      <c r="GD309" s="5"/>
      <c r="GE309" s="5"/>
      <c r="GF309" s="5"/>
      <c r="GG309" s="5"/>
      <c r="GH309" s="5"/>
      <c r="GI309" s="5"/>
      <c r="GJ309" s="5"/>
      <c r="GK309" s="5"/>
      <c r="GL309" s="5"/>
      <c r="GM309" s="5"/>
      <c r="GN309" s="5"/>
      <c r="GO309" s="5"/>
      <c r="GP309" s="5"/>
      <c r="GQ309" s="5"/>
      <c r="GR309" s="5"/>
      <c r="GS309" s="5"/>
      <c r="GT309" s="5"/>
      <c r="GU309" s="5"/>
      <c r="GV309" s="5"/>
      <c r="GW309" s="5"/>
      <c r="GX309" s="5"/>
      <c r="GY309" s="5"/>
      <c r="GZ309" s="5"/>
      <c r="HA309" s="5"/>
      <c r="HB309" s="5"/>
      <c r="HC309" s="5"/>
      <c r="HD309" s="5"/>
      <c r="HE309" s="5"/>
      <c r="HF309" s="5"/>
      <c r="HG309" s="5"/>
      <c r="HH309" s="5"/>
      <c r="HI309" s="5"/>
      <c r="HJ309" s="5"/>
      <c r="HK309" s="5"/>
      <c r="HL309" s="5"/>
      <c r="HM309" s="5"/>
      <c r="HN309" s="5"/>
      <c r="HO309" s="5"/>
      <c r="HP309" s="5"/>
      <c r="HQ309" s="5"/>
      <c r="HR309" s="5"/>
      <c r="HS309" s="5"/>
      <c r="HT309" s="5"/>
      <c r="HU309" s="5"/>
      <c r="HV309" s="5"/>
      <c r="HW309" s="5"/>
      <c r="HX309" s="5"/>
      <c r="HY309" s="5"/>
      <c r="HZ309" s="5"/>
      <c r="IA309" s="5"/>
      <c r="IB309" s="5"/>
      <c r="IC309" s="5"/>
      <c r="ID309" s="5"/>
      <c r="IE309" s="5"/>
      <c r="IF309" s="5"/>
      <c r="IG309" s="5"/>
      <c r="IH309" s="5"/>
      <c r="II309" s="5"/>
      <c r="IJ309" s="5"/>
      <c r="IK309" s="5"/>
      <c r="IL309" s="5"/>
      <c r="IM309" s="5"/>
      <c r="IN309" s="5"/>
      <c r="IO309" s="5"/>
      <c r="IP309" s="5"/>
      <c r="IQ309" s="5"/>
      <c r="IR309" s="5"/>
      <c r="IS309" s="5"/>
      <c r="IT309" s="5"/>
      <c r="IU309" s="5"/>
      <c r="IV309" s="5"/>
      <c r="IW309" s="5"/>
      <c r="IX309" s="5"/>
      <c r="IY309" s="5"/>
      <c r="IZ309" s="5"/>
      <c r="JA309" s="5"/>
      <c r="JB309" s="5"/>
      <c r="JC309" s="5"/>
      <c r="JD309" s="5"/>
      <c r="JE309" s="5"/>
    </row>
    <row r="310" spans="16:265" s="1" customFormat="1" x14ac:dyDescent="0.25">
      <c r="P310" s="2"/>
      <c r="AI310" s="3"/>
      <c r="EL310" s="4"/>
      <c r="EM310" s="4"/>
      <c r="EQ310" s="5"/>
      <c r="ER310" s="5"/>
      <c r="ES310" s="5"/>
      <c r="ET310" s="5"/>
      <c r="EU310" s="5"/>
      <c r="EV310" s="5"/>
      <c r="EW310" s="5"/>
      <c r="EX310" s="5"/>
      <c r="EY310" s="5"/>
      <c r="EZ310" s="5"/>
      <c r="FA310" s="5"/>
      <c r="FB310" s="5"/>
      <c r="FC310" s="5"/>
      <c r="FD310" s="5"/>
      <c r="FE310" s="5"/>
      <c r="FF310" s="5"/>
      <c r="FG310" s="5"/>
      <c r="FH310" s="5"/>
      <c r="FI310" s="5"/>
      <c r="FJ310" s="5"/>
      <c r="FK310" s="5"/>
      <c r="FL310" s="5"/>
      <c r="FM310" s="5"/>
      <c r="FN310" s="5"/>
      <c r="FO310" s="5"/>
      <c r="FP310" s="5"/>
      <c r="FQ310" s="5"/>
      <c r="FR310" s="5"/>
      <c r="FS310" s="5"/>
      <c r="FT310" s="5"/>
      <c r="FU310" s="5"/>
      <c r="FV310" s="5"/>
      <c r="FW310" s="5"/>
      <c r="FX310" s="5"/>
      <c r="FY310" s="5"/>
      <c r="FZ310" s="5"/>
      <c r="GA310" s="5"/>
      <c r="GB310" s="5"/>
      <c r="GC310" s="5"/>
      <c r="GD310" s="5"/>
      <c r="GE310" s="5"/>
      <c r="GF310" s="5"/>
      <c r="GG310" s="5"/>
      <c r="GH310" s="5"/>
      <c r="GI310" s="5"/>
      <c r="GJ310" s="5"/>
      <c r="GK310" s="5"/>
      <c r="GL310" s="5"/>
      <c r="GM310" s="5"/>
      <c r="GN310" s="5"/>
      <c r="GO310" s="5"/>
      <c r="GP310" s="5"/>
      <c r="GQ310" s="5"/>
      <c r="GR310" s="5"/>
      <c r="GS310" s="5"/>
      <c r="GT310" s="5"/>
      <c r="GU310" s="5"/>
      <c r="GV310" s="5"/>
      <c r="GW310" s="5"/>
      <c r="GX310" s="5"/>
      <c r="GY310" s="5"/>
      <c r="GZ310" s="5"/>
      <c r="HA310" s="5"/>
      <c r="HB310" s="5"/>
      <c r="HC310" s="5"/>
      <c r="HD310" s="5"/>
      <c r="HE310" s="5"/>
      <c r="HF310" s="5"/>
      <c r="HG310" s="5"/>
      <c r="HH310" s="5"/>
      <c r="HI310" s="5"/>
      <c r="HJ310" s="5"/>
      <c r="HK310" s="5"/>
      <c r="HL310" s="5"/>
      <c r="HM310" s="5"/>
      <c r="HN310" s="5"/>
      <c r="HO310" s="5"/>
      <c r="HP310" s="5"/>
      <c r="HQ310" s="5"/>
      <c r="HR310" s="5"/>
      <c r="HS310" s="5"/>
      <c r="HT310" s="5"/>
      <c r="HU310" s="5"/>
      <c r="HV310" s="5"/>
      <c r="HW310" s="5"/>
      <c r="HX310" s="5"/>
      <c r="HY310" s="5"/>
      <c r="HZ310" s="5"/>
      <c r="IA310" s="5"/>
      <c r="IB310" s="5"/>
      <c r="IC310" s="5"/>
      <c r="ID310" s="5"/>
      <c r="IE310" s="5"/>
      <c r="IF310" s="5"/>
      <c r="IG310" s="5"/>
      <c r="IH310" s="5"/>
      <c r="II310" s="5"/>
      <c r="IJ310" s="5"/>
      <c r="IK310" s="5"/>
      <c r="IL310" s="5"/>
      <c r="IM310" s="5"/>
      <c r="IN310" s="5"/>
      <c r="IO310" s="5"/>
      <c r="IP310" s="5"/>
      <c r="IQ310" s="5"/>
      <c r="IR310" s="5"/>
      <c r="IS310" s="5"/>
      <c r="IT310" s="5"/>
      <c r="IU310" s="5"/>
      <c r="IV310" s="5"/>
      <c r="IW310" s="5"/>
      <c r="IX310" s="5"/>
      <c r="IY310" s="5"/>
      <c r="IZ310" s="5"/>
      <c r="JA310" s="5"/>
      <c r="JB310" s="5"/>
      <c r="JC310" s="5"/>
      <c r="JD310" s="5"/>
      <c r="JE310" s="5"/>
    </row>
    <row r="311" spans="16:265" s="1" customFormat="1" x14ac:dyDescent="0.25">
      <c r="P311" s="2"/>
      <c r="AI311" s="3"/>
      <c r="EL311" s="4"/>
      <c r="EM311" s="4"/>
      <c r="EQ311" s="5"/>
      <c r="ER311" s="5"/>
      <c r="ES311" s="5"/>
      <c r="ET311" s="5"/>
      <c r="EU311" s="5"/>
      <c r="EV311" s="5"/>
      <c r="EW311" s="5"/>
      <c r="EX311" s="5"/>
      <c r="EY311" s="5"/>
      <c r="EZ311" s="5"/>
      <c r="FA311" s="5"/>
      <c r="FB311" s="5"/>
      <c r="FC311" s="5"/>
      <c r="FD311" s="5"/>
      <c r="FE311" s="5"/>
      <c r="FF311" s="5"/>
      <c r="FG311" s="5"/>
      <c r="FH311" s="5"/>
      <c r="FI311" s="5"/>
      <c r="FJ311" s="5"/>
      <c r="FK311" s="5"/>
      <c r="FL311" s="5"/>
      <c r="FM311" s="5"/>
      <c r="FN311" s="5"/>
      <c r="FO311" s="5"/>
      <c r="FP311" s="5"/>
      <c r="FQ311" s="5"/>
      <c r="FR311" s="5"/>
      <c r="FS311" s="5"/>
      <c r="FT311" s="5"/>
      <c r="FU311" s="5"/>
      <c r="FV311" s="5"/>
      <c r="FW311" s="5"/>
      <c r="FX311" s="5"/>
      <c r="FY311" s="5"/>
      <c r="FZ311" s="5"/>
      <c r="GA311" s="5"/>
      <c r="GB311" s="5"/>
      <c r="GC311" s="5"/>
      <c r="GD311" s="5"/>
      <c r="GE311" s="5"/>
      <c r="GF311" s="5"/>
      <c r="GG311" s="5"/>
      <c r="GH311" s="5"/>
      <c r="GI311" s="5"/>
      <c r="GJ311" s="5"/>
      <c r="GK311" s="5"/>
      <c r="GL311" s="5"/>
      <c r="GM311" s="5"/>
      <c r="GN311" s="5"/>
      <c r="GO311" s="5"/>
      <c r="GP311" s="5"/>
      <c r="GQ311" s="5"/>
      <c r="GR311" s="5"/>
      <c r="GS311" s="5"/>
      <c r="GT311" s="5"/>
      <c r="GU311" s="5"/>
      <c r="GV311" s="5"/>
      <c r="GW311" s="5"/>
      <c r="GX311" s="5"/>
      <c r="GY311" s="5"/>
      <c r="GZ311" s="5"/>
      <c r="HA311" s="5"/>
      <c r="HB311" s="5"/>
      <c r="HC311" s="5"/>
      <c r="HD311" s="5"/>
      <c r="HE311" s="5"/>
      <c r="HF311" s="5"/>
      <c r="HG311" s="5"/>
      <c r="HH311" s="5"/>
      <c r="HI311" s="5"/>
      <c r="HJ311" s="5"/>
      <c r="HK311" s="5"/>
      <c r="HL311" s="5"/>
      <c r="HM311" s="5"/>
      <c r="HN311" s="5"/>
      <c r="HO311" s="5"/>
      <c r="HP311" s="5"/>
      <c r="HQ311" s="5"/>
      <c r="HR311" s="5"/>
      <c r="HS311" s="5"/>
      <c r="HT311" s="5"/>
      <c r="HU311" s="5"/>
      <c r="HV311" s="5"/>
      <c r="HW311" s="5"/>
      <c r="HX311" s="5"/>
      <c r="HY311" s="5"/>
      <c r="HZ311" s="5"/>
      <c r="IA311" s="5"/>
      <c r="IB311" s="5"/>
      <c r="IC311" s="5"/>
      <c r="ID311" s="5"/>
      <c r="IE311" s="5"/>
      <c r="IF311" s="5"/>
      <c r="IG311" s="5"/>
      <c r="IH311" s="5"/>
      <c r="II311" s="5"/>
      <c r="IJ311" s="5"/>
      <c r="IK311" s="5"/>
      <c r="IL311" s="5"/>
      <c r="IM311" s="5"/>
      <c r="IN311" s="5"/>
      <c r="IO311" s="5"/>
      <c r="IP311" s="5"/>
      <c r="IQ311" s="5"/>
      <c r="IR311" s="5"/>
      <c r="IS311" s="5"/>
      <c r="IT311" s="5"/>
      <c r="IU311" s="5"/>
      <c r="IV311" s="5"/>
      <c r="IW311" s="5"/>
      <c r="IX311" s="5"/>
      <c r="IY311" s="5"/>
      <c r="IZ311" s="5"/>
      <c r="JA311" s="5"/>
      <c r="JB311" s="5"/>
      <c r="JC311" s="5"/>
      <c r="JD311" s="5"/>
      <c r="JE311" s="5"/>
    </row>
    <row r="312" spans="16:265" s="1" customFormat="1" x14ac:dyDescent="0.25">
      <c r="P312" s="2"/>
      <c r="AI312" s="3"/>
      <c r="EL312" s="4"/>
      <c r="EM312" s="4"/>
      <c r="EQ312" s="5"/>
      <c r="ER312" s="5"/>
      <c r="ES312" s="5"/>
      <c r="ET312" s="5"/>
      <c r="EU312" s="5"/>
      <c r="EV312" s="5"/>
      <c r="EW312" s="5"/>
      <c r="EX312" s="5"/>
      <c r="EY312" s="5"/>
      <c r="EZ312" s="5"/>
      <c r="FA312" s="5"/>
      <c r="FB312" s="5"/>
      <c r="FC312" s="5"/>
      <c r="FD312" s="5"/>
      <c r="FE312" s="5"/>
      <c r="FF312" s="5"/>
      <c r="FG312" s="5"/>
      <c r="FH312" s="5"/>
      <c r="FI312" s="5"/>
      <c r="FJ312" s="5"/>
      <c r="FK312" s="5"/>
      <c r="FL312" s="5"/>
      <c r="FM312" s="5"/>
      <c r="FN312" s="5"/>
      <c r="FO312" s="5"/>
      <c r="FP312" s="5"/>
      <c r="FQ312" s="5"/>
      <c r="FR312" s="5"/>
      <c r="FS312" s="5"/>
      <c r="FT312" s="5"/>
      <c r="FU312" s="5"/>
      <c r="FV312" s="5"/>
      <c r="FW312" s="5"/>
      <c r="FX312" s="5"/>
      <c r="FY312" s="5"/>
      <c r="FZ312" s="5"/>
      <c r="GA312" s="5"/>
      <c r="GB312" s="5"/>
      <c r="GC312" s="5"/>
      <c r="GD312" s="5"/>
      <c r="GE312" s="5"/>
      <c r="GF312" s="5"/>
      <c r="GG312" s="5"/>
      <c r="GH312" s="5"/>
      <c r="GI312" s="5"/>
      <c r="GJ312" s="5"/>
      <c r="GK312" s="5"/>
      <c r="GL312" s="5"/>
      <c r="GM312" s="5"/>
      <c r="GN312" s="5"/>
      <c r="GO312" s="5"/>
      <c r="GP312" s="5"/>
      <c r="GQ312" s="5"/>
      <c r="GR312" s="5"/>
      <c r="GS312" s="5"/>
      <c r="GT312" s="5"/>
      <c r="GU312" s="5"/>
      <c r="GV312" s="5"/>
      <c r="GW312" s="5"/>
      <c r="GX312" s="5"/>
      <c r="GY312" s="5"/>
      <c r="GZ312" s="5"/>
      <c r="HA312" s="5"/>
      <c r="HB312" s="5"/>
      <c r="HC312" s="5"/>
      <c r="HD312" s="5"/>
      <c r="HE312" s="5"/>
      <c r="HF312" s="5"/>
      <c r="HG312" s="5"/>
      <c r="HH312" s="5"/>
      <c r="HI312" s="5"/>
      <c r="HJ312" s="5"/>
      <c r="HK312" s="5"/>
      <c r="HL312" s="5"/>
      <c r="HM312" s="5"/>
      <c r="HN312" s="5"/>
      <c r="HO312" s="5"/>
      <c r="HP312" s="5"/>
      <c r="HQ312" s="5"/>
      <c r="HR312" s="5"/>
      <c r="HS312" s="5"/>
      <c r="HT312" s="5"/>
      <c r="HU312" s="5"/>
      <c r="HV312" s="5"/>
      <c r="HW312" s="5"/>
      <c r="HX312" s="5"/>
      <c r="HY312" s="5"/>
      <c r="HZ312" s="5"/>
      <c r="IA312" s="5"/>
      <c r="IB312" s="5"/>
      <c r="IC312" s="5"/>
      <c r="ID312" s="5"/>
      <c r="IE312" s="5"/>
      <c r="IF312" s="5"/>
      <c r="IG312" s="5"/>
      <c r="IH312" s="5"/>
      <c r="II312" s="5"/>
      <c r="IJ312" s="5"/>
      <c r="IK312" s="5"/>
      <c r="IL312" s="5"/>
      <c r="IM312" s="5"/>
      <c r="IN312" s="5"/>
      <c r="IO312" s="5"/>
      <c r="IP312" s="5"/>
      <c r="IQ312" s="5"/>
      <c r="IR312" s="5"/>
      <c r="IS312" s="5"/>
      <c r="IT312" s="5"/>
      <c r="IU312" s="5"/>
      <c r="IV312" s="5"/>
      <c r="IW312" s="5"/>
      <c r="IX312" s="5"/>
      <c r="IY312" s="5"/>
      <c r="IZ312" s="5"/>
      <c r="JA312" s="5"/>
      <c r="JB312" s="5"/>
      <c r="JC312" s="5"/>
      <c r="JD312" s="5"/>
      <c r="JE312" s="5"/>
    </row>
    <row r="313" spans="16:265" s="1" customFormat="1" x14ac:dyDescent="0.25">
      <c r="P313" s="2"/>
      <c r="AI313" s="3"/>
      <c r="EL313" s="4"/>
      <c r="EM313" s="4"/>
      <c r="EQ313" s="5"/>
      <c r="ER313" s="5"/>
      <c r="ES313" s="5"/>
      <c r="ET313" s="5"/>
      <c r="EU313" s="5"/>
      <c r="EV313" s="5"/>
      <c r="EW313" s="5"/>
      <c r="EX313" s="5"/>
      <c r="EY313" s="5"/>
      <c r="EZ313" s="5"/>
      <c r="FA313" s="5"/>
      <c r="FB313" s="5"/>
      <c r="FC313" s="5"/>
      <c r="FD313" s="5"/>
      <c r="FE313" s="5"/>
      <c r="FF313" s="5"/>
      <c r="FG313" s="5"/>
      <c r="FH313" s="5"/>
      <c r="FI313" s="5"/>
      <c r="FJ313" s="5"/>
      <c r="FK313" s="5"/>
      <c r="FL313" s="5"/>
      <c r="FM313" s="5"/>
      <c r="FN313" s="5"/>
      <c r="FO313" s="5"/>
      <c r="FP313" s="5"/>
      <c r="FQ313" s="5"/>
      <c r="FR313" s="5"/>
      <c r="FS313" s="5"/>
      <c r="FT313" s="5"/>
      <c r="FU313" s="5"/>
      <c r="FV313" s="5"/>
      <c r="FW313" s="5"/>
      <c r="FX313" s="5"/>
      <c r="FY313" s="5"/>
      <c r="FZ313" s="5"/>
      <c r="GA313" s="5"/>
      <c r="GB313" s="5"/>
      <c r="GC313" s="5"/>
      <c r="GD313" s="5"/>
      <c r="GE313" s="5"/>
      <c r="GF313" s="5"/>
      <c r="GG313" s="5"/>
      <c r="GH313" s="5"/>
      <c r="GI313" s="5"/>
      <c r="GJ313" s="5"/>
      <c r="GK313" s="5"/>
      <c r="GL313" s="5"/>
      <c r="GM313" s="5"/>
      <c r="GN313" s="5"/>
      <c r="GO313" s="5"/>
      <c r="GP313" s="5"/>
      <c r="GQ313" s="5"/>
      <c r="GR313" s="5"/>
      <c r="GS313" s="5"/>
      <c r="GT313" s="5"/>
      <c r="GU313" s="5"/>
      <c r="GV313" s="5"/>
      <c r="GW313" s="5"/>
      <c r="GX313" s="5"/>
      <c r="GY313" s="5"/>
      <c r="GZ313" s="5"/>
      <c r="HA313" s="5"/>
      <c r="HB313" s="5"/>
      <c r="HC313" s="5"/>
      <c r="HD313" s="5"/>
      <c r="HE313" s="5"/>
      <c r="HF313" s="5"/>
      <c r="HG313" s="5"/>
      <c r="HH313" s="5"/>
      <c r="HI313" s="5"/>
      <c r="HJ313" s="5"/>
      <c r="HK313" s="5"/>
      <c r="HL313" s="5"/>
      <c r="HM313" s="5"/>
      <c r="HN313" s="5"/>
      <c r="HO313" s="5"/>
      <c r="HP313" s="5"/>
      <c r="HQ313" s="5"/>
      <c r="HR313" s="5"/>
      <c r="HS313" s="5"/>
      <c r="HT313" s="5"/>
      <c r="HU313" s="5"/>
      <c r="HV313" s="5"/>
      <c r="HW313" s="5"/>
      <c r="HX313" s="5"/>
      <c r="HY313" s="5"/>
      <c r="HZ313" s="5"/>
      <c r="IA313" s="5"/>
      <c r="IB313" s="5"/>
      <c r="IC313" s="5"/>
      <c r="ID313" s="5"/>
      <c r="IE313" s="5"/>
      <c r="IF313" s="5"/>
      <c r="IG313" s="5"/>
      <c r="IH313" s="5"/>
      <c r="II313" s="5"/>
      <c r="IJ313" s="5"/>
      <c r="IK313" s="5"/>
      <c r="IL313" s="5"/>
      <c r="IM313" s="5"/>
      <c r="IN313" s="5"/>
      <c r="IO313" s="5"/>
      <c r="IP313" s="5"/>
      <c r="IQ313" s="5"/>
      <c r="IR313" s="5"/>
      <c r="IS313" s="5"/>
      <c r="IT313" s="5"/>
      <c r="IU313" s="5"/>
      <c r="IV313" s="5"/>
      <c r="IW313" s="5"/>
      <c r="IX313" s="5"/>
      <c r="IY313" s="5"/>
      <c r="IZ313" s="5"/>
      <c r="JA313" s="5"/>
      <c r="JB313" s="5"/>
      <c r="JC313" s="5"/>
      <c r="JD313" s="5"/>
      <c r="JE313" s="5"/>
    </row>
    <row r="314" spans="16:265" s="1" customFormat="1" x14ac:dyDescent="0.25">
      <c r="P314" s="2"/>
      <c r="AI314" s="3"/>
      <c r="EL314" s="4"/>
      <c r="EM314" s="4"/>
      <c r="EQ314" s="5"/>
      <c r="ER314" s="5"/>
      <c r="ES314" s="5"/>
      <c r="ET314" s="5"/>
      <c r="EU314" s="5"/>
      <c r="EV314" s="5"/>
      <c r="EW314" s="5"/>
      <c r="EX314" s="5"/>
      <c r="EY314" s="5"/>
      <c r="EZ314" s="5"/>
      <c r="FA314" s="5"/>
      <c r="FB314" s="5"/>
      <c r="FC314" s="5"/>
      <c r="FD314" s="5"/>
      <c r="FE314" s="5"/>
      <c r="FF314" s="5"/>
      <c r="FG314" s="5"/>
      <c r="FH314" s="5"/>
      <c r="FI314" s="5"/>
      <c r="FJ314" s="5"/>
      <c r="FK314" s="5"/>
      <c r="FL314" s="5"/>
      <c r="FM314" s="5"/>
      <c r="FN314" s="5"/>
      <c r="FO314" s="5"/>
      <c r="FP314" s="5"/>
      <c r="FQ314" s="5"/>
      <c r="FR314" s="5"/>
      <c r="FS314" s="5"/>
      <c r="FT314" s="5"/>
      <c r="FU314" s="5"/>
      <c r="FV314" s="5"/>
      <c r="FW314" s="5"/>
      <c r="FX314" s="5"/>
      <c r="FY314" s="5"/>
      <c r="FZ314" s="5"/>
      <c r="GA314" s="5"/>
      <c r="GB314" s="5"/>
      <c r="GC314" s="5"/>
      <c r="GD314" s="5"/>
      <c r="GE314" s="5"/>
      <c r="GF314" s="5"/>
      <c r="GG314" s="5"/>
      <c r="GH314" s="5"/>
      <c r="GI314" s="5"/>
      <c r="GJ314" s="5"/>
      <c r="GK314" s="5"/>
      <c r="GL314" s="5"/>
      <c r="GM314" s="5"/>
      <c r="GN314" s="5"/>
      <c r="GO314" s="5"/>
      <c r="GP314" s="5"/>
      <c r="GQ314" s="5"/>
      <c r="GR314" s="5"/>
      <c r="GS314" s="5"/>
      <c r="GT314" s="5"/>
      <c r="GU314" s="5"/>
      <c r="GV314" s="5"/>
      <c r="GW314" s="5"/>
      <c r="GX314" s="5"/>
      <c r="GY314" s="5"/>
      <c r="GZ314" s="5"/>
      <c r="HA314" s="5"/>
      <c r="HB314" s="5"/>
      <c r="HC314" s="5"/>
      <c r="HD314" s="5"/>
      <c r="HE314" s="5"/>
      <c r="HF314" s="5"/>
      <c r="HG314" s="5"/>
      <c r="HH314" s="5"/>
      <c r="HI314" s="5"/>
      <c r="HJ314" s="5"/>
      <c r="HK314" s="5"/>
      <c r="HL314" s="5"/>
      <c r="HM314" s="5"/>
      <c r="HN314" s="5"/>
      <c r="HO314" s="5"/>
      <c r="HP314" s="5"/>
      <c r="HQ314" s="5"/>
      <c r="HR314" s="5"/>
      <c r="HS314" s="5"/>
      <c r="HT314" s="5"/>
      <c r="HU314" s="5"/>
      <c r="HV314" s="5"/>
      <c r="HW314" s="5"/>
      <c r="HX314" s="5"/>
      <c r="HY314" s="5"/>
      <c r="HZ314" s="5"/>
      <c r="IA314" s="5"/>
      <c r="IB314" s="5"/>
      <c r="IC314" s="5"/>
      <c r="ID314" s="5"/>
      <c r="IE314" s="5"/>
      <c r="IF314" s="5"/>
      <c r="IG314" s="5"/>
      <c r="IH314" s="5"/>
      <c r="II314" s="5"/>
      <c r="IJ314" s="5"/>
      <c r="IK314" s="5"/>
      <c r="IL314" s="5"/>
      <c r="IM314" s="5"/>
      <c r="IN314" s="5"/>
      <c r="IO314" s="5"/>
      <c r="IP314" s="5"/>
      <c r="IQ314" s="5"/>
      <c r="IR314" s="5"/>
      <c r="IS314" s="5"/>
      <c r="IT314" s="5"/>
      <c r="IU314" s="5"/>
      <c r="IV314" s="5"/>
      <c r="IW314" s="5"/>
      <c r="IX314" s="5"/>
      <c r="IY314" s="5"/>
      <c r="IZ314" s="5"/>
      <c r="JA314" s="5"/>
      <c r="JB314" s="5"/>
      <c r="JC314" s="5"/>
      <c r="JD314" s="5"/>
      <c r="JE314" s="5"/>
    </row>
    <row r="315" spans="16:265" s="1" customFormat="1" x14ac:dyDescent="0.25">
      <c r="P315" s="2"/>
      <c r="AI315" s="3"/>
      <c r="EL315" s="4"/>
      <c r="EM315" s="4"/>
      <c r="EQ315" s="5"/>
      <c r="ER315" s="5"/>
      <c r="ES315" s="5"/>
      <c r="ET315" s="5"/>
      <c r="EU315" s="5"/>
      <c r="EV315" s="5"/>
      <c r="EW315" s="5"/>
      <c r="EX315" s="5"/>
      <c r="EY315" s="5"/>
      <c r="EZ315" s="5"/>
      <c r="FA315" s="5"/>
      <c r="FB315" s="5"/>
      <c r="FC315" s="5"/>
      <c r="FD315" s="5"/>
      <c r="FE315" s="5"/>
      <c r="FF315" s="5"/>
      <c r="FG315" s="5"/>
      <c r="FH315" s="5"/>
      <c r="FI315" s="5"/>
      <c r="FJ315" s="5"/>
      <c r="FK315" s="5"/>
      <c r="FL315" s="5"/>
      <c r="FM315" s="5"/>
      <c r="FN315" s="5"/>
      <c r="FO315" s="5"/>
      <c r="FP315" s="5"/>
      <c r="FQ315" s="5"/>
      <c r="FR315" s="5"/>
      <c r="FS315" s="5"/>
      <c r="FT315" s="5"/>
      <c r="FU315" s="5"/>
      <c r="FV315" s="5"/>
      <c r="FW315" s="5"/>
      <c r="FX315" s="5"/>
      <c r="FY315" s="5"/>
      <c r="FZ315" s="5"/>
      <c r="GA315" s="5"/>
      <c r="GB315" s="5"/>
      <c r="GC315" s="5"/>
      <c r="GD315" s="5"/>
      <c r="GE315" s="5"/>
      <c r="GF315" s="5"/>
      <c r="GG315" s="5"/>
      <c r="GH315" s="5"/>
      <c r="GI315" s="5"/>
      <c r="GJ315" s="5"/>
      <c r="GK315" s="5"/>
      <c r="GL315" s="5"/>
      <c r="GM315" s="5"/>
      <c r="GN315" s="5"/>
      <c r="GO315" s="5"/>
      <c r="GP315" s="5"/>
      <c r="GQ315" s="5"/>
      <c r="GR315" s="5"/>
      <c r="GS315" s="5"/>
      <c r="GT315" s="5"/>
      <c r="GU315" s="5"/>
      <c r="GV315" s="5"/>
      <c r="GW315" s="5"/>
      <c r="GX315" s="5"/>
      <c r="GY315" s="5"/>
      <c r="GZ315" s="5"/>
      <c r="HA315" s="5"/>
      <c r="HB315" s="5"/>
      <c r="HC315" s="5"/>
      <c r="HD315" s="5"/>
      <c r="HE315" s="5"/>
      <c r="HF315" s="5"/>
      <c r="HG315" s="5"/>
      <c r="HH315" s="5"/>
      <c r="HI315" s="5"/>
      <c r="HJ315" s="5"/>
      <c r="HK315" s="5"/>
      <c r="HL315" s="5"/>
      <c r="HM315" s="5"/>
      <c r="HN315" s="5"/>
      <c r="HO315" s="5"/>
      <c r="HP315" s="5"/>
      <c r="HQ315" s="5"/>
      <c r="HR315" s="5"/>
      <c r="HS315" s="5"/>
      <c r="HT315" s="5"/>
      <c r="HU315" s="5"/>
      <c r="HV315" s="5"/>
      <c r="HW315" s="5"/>
      <c r="HX315" s="5"/>
      <c r="HY315" s="5"/>
      <c r="HZ315" s="5"/>
      <c r="IA315" s="5"/>
      <c r="IB315" s="5"/>
      <c r="IC315" s="5"/>
      <c r="ID315" s="5"/>
      <c r="IE315" s="5"/>
      <c r="IF315" s="5"/>
      <c r="IG315" s="5"/>
      <c r="IH315" s="5"/>
      <c r="II315" s="5"/>
      <c r="IJ315" s="5"/>
      <c r="IK315" s="5"/>
      <c r="IL315" s="5"/>
      <c r="IM315" s="5"/>
      <c r="IN315" s="5"/>
      <c r="IO315" s="5"/>
      <c r="IP315" s="5"/>
      <c r="IQ315" s="5"/>
      <c r="IR315" s="5"/>
      <c r="IS315" s="5"/>
      <c r="IT315" s="5"/>
      <c r="IU315" s="5"/>
      <c r="IV315" s="5"/>
      <c r="IW315" s="5"/>
      <c r="IX315" s="5"/>
      <c r="IY315" s="5"/>
      <c r="IZ315" s="5"/>
      <c r="JA315" s="5"/>
      <c r="JB315" s="5"/>
      <c r="JC315" s="5"/>
      <c r="JD315" s="5"/>
      <c r="JE315" s="5"/>
    </row>
    <row r="316" spans="16:265" s="1" customFormat="1" x14ac:dyDescent="0.25">
      <c r="P316" s="2"/>
      <c r="AI316" s="3"/>
      <c r="EL316" s="4"/>
      <c r="EM316" s="4"/>
      <c r="EQ316" s="5"/>
      <c r="ER316" s="5"/>
      <c r="ES316" s="5"/>
      <c r="ET316" s="5"/>
      <c r="EU316" s="5"/>
      <c r="EV316" s="5"/>
      <c r="EW316" s="5"/>
      <c r="EX316" s="5"/>
      <c r="EY316" s="5"/>
      <c r="EZ316" s="5"/>
      <c r="FA316" s="5"/>
      <c r="FB316" s="5"/>
      <c r="FC316" s="5"/>
      <c r="FD316" s="5"/>
      <c r="FE316" s="5"/>
      <c r="FF316" s="5"/>
      <c r="FG316" s="5"/>
      <c r="FH316" s="5"/>
      <c r="FI316" s="5"/>
      <c r="FJ316" s="5"/>
      <c r="FK316" s="5"/>
      <c r="FL316" s="5"/>
      <c r="FM316" s="5"/>
      <c r="FN316" s="5"/>
      <c r="FO316" s="5"/>
      <c r="FP316" s="5"/>
      <c r="FQ316" s="5"/>
      <c r="FR316" s="5"/>
      <c r="FS316" s="5"/>
      <c r="FT316" s="5"/>
      <c r="FU316" s="5"/>
      <c r="FV316" s="5"/>
      <c r="FW316" s="5"/>
      <c r="FX316" s="5"/>
      <c r="FY316" s="5"/>
      <c r="FZ316" s="5"/>
      <c r="GA316" s="5"/>
      <c r="GB316" s="5"/>
      <c r="GC316" s="5"/>
      <c r="GD316" s="5"/>
      <c r="GE316" s="5"/>
      <c r="GF316" s="5"/>
      <c r="GG316" s="5"/>
      <c r="GH316" s="5"/>
      <c r="GI316" s="5"/>
      <c r="GJ316" s="5"/>
      <c r="GK316" s="5"/>
      <c r="GL316" s="5"/>
      <c r="GM316" s="5"/>
      <c r="GN316" s="5"/>
      <c r="GO316" s="5"/>
      <c r="GP316" s="5"/>
      <c r="GQ316" s="5"/>
      <c r="GR316" s="5"/>
      <c r="GS316" s="5"/>
      <c r="GT316" s="5"/>
      <c r="GU316" s="5"/>
      <c r="GV316" s="5"/>
      <c r="GW316" s="5"/>
      <c r="GX316" s="5"/>
      <c r="GY316" s="5"/>
      <c r="GZ316" s="5"/>
      <c r="HA316" s="5"/>
      <c r="HB316" s="5"/>
      <c r="HC316" s="5"/>
      <c r="HD316" s="5"/>
      <c r="HE316" s="5"/>
      <c r="HF316" s="5"/>
      <c r="HG316" s="5"/>
      <c r="HH316" s="5"/>
      <c r="HI316" s="5"/>
      <c r="HJ316" s="5"/>
      <c r="HK316" s="5"/>
      <c r="HL316" s="5"/>
      <c r="HM316" s="5"/>
      <c r="HN316" s="5"/>
      <c r="HO316" s="5"/>
      <c r="HP316" s="5"/>
      <c r="HQ316" s="5"/>
      <c r="HR316" s="5"/>
      <c r="HS316" s="5"/>
      <c r="HT316" s="5"/>
      <c r="HU316" s="5"/>
      <c r="HV316" s="5"/>
      <c r="HW316" s="5"/>
      <c r="HX316" s="5"/>
      <c r="HY316" s="5"/>
      <c r="HZ316" s="5"/>
      <c r="IA316" s="5"/>
      <c r="IB316" s="5"/>
      <c r="IC316" s="5"/>
      <c r="ID316" s="5"/>
      <c r="IE316" s="5"/>
      <c r="IF316" s="5"/>
      <c r="IG316" s="5"/>
      <c r="IH316" s="5"/>
      <c r="II316" s="5"/>
      <c r="IJ316" s="5"/>
      <c r="IK316" s="5"/>
      <c r="IL316" s="5"/>
      <c r="IM316" s="5"/>
      <c r="IN316" s="5"/>
      <c r="IO316" s="5"/>
      <c r="IP316" s="5"/>
      <c r="IQ316" s="5"/>
      <c r="IR316" s="5"/>
      <c r="IS316" s="5"/>
      <c r="IT316" s="5"/>
      <c r="IU316" s="5"/>
      <c r="IV316" s="5"/>
      <c r="IW316" s="5"/>
      <c r="IX316" s="5"/>
      <c r="IY316" s="5"/>
      <c r="IZ316" s="5"/>
      <c r="JA316" s="5"/>
      <c r="JB316" s="5"/>
      <c r="JC316" s="5"/>
      <c r="JD316" s="5"/>
      <c r="JE316" s="5"/>
    </row>
    <row r="317" spans="16:265" s="1" customFormat="1" x14ac:dyDescent="0.25">
      <c r="P317" s="2"/>
      <c r="AI317" s="3"/>
      <c r="EL317" s="4"/>
      <c r="EM317" s="4"/>
      <c r="EQ317" s="5"/>
      <c r="ER317" s="5"/>
      <c r="ES317" s="5"/>
      <c r="ET317" s="5"/>
      <c r="EU317" s="5"/>
      <c r="EV317" s="5"/>
      <c r="EW317" s="5"/>
      <c r="EX317" s="5"/>
      <c r="EY317" s="5"/>
      <c r="EZ317" s="5"/>
      <c r="FA317" s="5"/>
      <c r="FB317" s="5"/>
      <c r="FC317" s="5"/>
      <c r="FD317" s="5"/>
      <c r="FE317" s="5"/>
      <c r="FF317" s="5"/>
      <c r="FG317" s="5"/>
      <c r="FH317" s="5"/>
      <c r="FI317" s="5"/>
      <c r="FJ317" s="5"/>
      <c r="FK317" s="5"/>
      <c r="FL317" s="5"/>
      <c r="FM317" s="5"/>
      <c r="FN317" s="5"/>
      <c r="FO317" s="5"/>
      <c r="FP317" s="5"/>
      <c r="FQ317" s="5"/>
      <c r="FR317" s="5"/>
      <c r="FS317" s="5"/>
      <c r="FT317" s="5"/>
      <c r="FU317" s="5"/>
      <c r="FV317" s="5"/>
      <c r="FW317" s="5"/>
      <c r="FX317" s="5"/>
      <c r="FY317" s="5"/>
      <c r="FZ317" s="5"/>
      <c r="GA317" s="5"/>
      <c r="GB317" s="5"/>
      <c r="GC317" s="5"/>
      <c r="GD317" s="5"/>
      <c r="GE317" s="5"/>
      <c r="GF317" s="5"/>
      <c r="GG317" s="5"/>
      <c r="GH317" s="5"/>
      <c r="GI317" s="5"/>
      <c r="GJ317" s="5"/>
      <c r="GK317" s="5"/>
      <c r="GL317" s="5"/>
      <c r="GM317" s="5"/>
      <c r="GN317" s="5"/>
      <c r="GO317" s="5"/>
      <c r="GP317" s="5"/>
      <c r="GQ317" s="5"/>
      <c r="GR317" s="5"/>
      <c r="GS317" s="5"/>
      <c r="GT317" s="5"/>
      <c r="GU317" s="5"/>
      <c r="GV317" s="5"/>
      <c r="GW317" s="5"/>
      <c r="GX317" s="5"/>
      <c r="GY317" s="5"/>
      <c r="GZ317" s="5"/>
      <c r="HA317" s="5"/>
      <c r="HB317" s="5"/>
      <c r="HC317" s="5"/>
      <c r="HD317" s="5"/>
      <c r="HE317" s="5"/>
      <c r="HF317" s="5"/>
      <c r="HG317" s="5"/>
      <c r="HH317" s="5"/>
      <c r="HI317" s="5"/>
      <c r="HJ317" s="5"/>
      <c r="HK317" s="5"/>
      <c r="HL317" s="5"/>
      <c r="HM317" s="5"/>
      <c r="HN317" s="5"/>
      <c r="HO317" s="5"/>
      <c r="HP317" s="5"/>
      <c r="HQ317" s="5"/>
      <c r="HR317" s="5"/>
      <c r="HS317" s="5"/>
      <c r="HT317" s="5"/>
      <c r="HU317" s="5"/>
      <c r="HV317" s="5"/>
      <c r="HW317" s="5"/>
      <c r="HX317" s="5"/>
      <c r="HY317" s="5"/>
      <c r="HZ317" s="5"/>
      <c r="IA317" s="5"/>
      <c r="IB317" s="5"/>
      <c r="IC317" s="5"/>
      <c r="ID317" s="5"/>
      <c r="IE317" s="5"/>
      <c r="IF317" s="5"/>
      <c r="IG317" s="5"/>
      <c r="IH317" s="5"/>
      <c r="II317" s="5"/>
      <c r="IJ317" s="5"/>
      <c r="IK317" s="5"/>
      <c r="IL317" s="5"/>
      <c r="IM317" s="5"/>
      <c r="IN317" s="5"/>
      <c r="IO317" s="5"/>
      <c r="IP317" s="5"/>
      <c r="IQ317" s="5"/>
      <c r="IR317" s="5"/>
      <c r="IS317" s="5"/>
      <c r="IT317" s="5"/>
      <c r="IU317" s="5"/>
      <c r="IV317" s="5"/>
      <c r="IW317" s="5"/>
      <c r="IX317" s="5"/>
      <c r="IY317" s="5"/>
      <c r="IZ317" s="5"/>
      <c r="JA317" s="5"/>
      <c r="JB317" s="5"/>
      <c r="JC317" s="5"/>
      <c r="JD317" s="5"/>
      <c r="JE317" s="5"/>
    </row>
    <row r="318" spans="16:265" s="1" customFormat="1" x14ac:dyDescent="0.25">
      <c r="P318" s="2"/>
      <c r="AI318" s="3"/>
      <c r="EL318" s="4"/>
      <c r="EM318" s="4"/>
      <c r="EQ318" s="5"/>
      <c r="ER318" s="5"/>
      <c r="ES318" s="5"/>
      <c r="ET318" s="5"/>
      <c r="EU318" s="5"/>
      <c r="EV318" s="5"/>
      <c r="EW318" s="5"/>
      <c r="EX318" s="5"/>
      <c r="EY318" s="5"/>
      <c r="EZ318" s="5"/>
      <c r="FA318" s="5"/>
      <c r="FB318" s="5"/>
      <c r="FC318" s="5"/>
      <c r="FD318" s="5"/>
      <c r="FE318" s="5"/>
      <c r="FF318" s="5"/>
      <c r="FG318" s="5"/>
      <c r="FH318" s="5"/>
      <c r="FI318" s="5"/>
      <c r="FJ318" s="5"/>
      <c r="FK318" s="5"/>
      <c r="FL318" s="5"/>
      <c r="FM318" s="5"/>
      <c r="FN318" s="5"/>
      <c r="FO318" s="5"/>
      <c r="FP318" s="5"/>
      <c r="FQ318" s="5"/>
      <c r="FR318" s="5"/>
      <c r="FS318" s="5"/>
      <c r="FT318" s="5"/>
      <c r="FU318" s="5"/>
      <c r="FV318" s="5"/>
      <c r="FW318" s="5"/>
      <c r="FX318" s="5"/>
      <c r="FY318" s="5"/>
      <c r="FZ318" s="5"/>
      <c r="GA318" s="5"/>
      <c r="GB318" s="5"/>
      <c r="GC318" s="5"/>
      <c r="GD318" s="5"/>
      <c r="GE318" s="5"/>
      <c r="GF318" s="5"/>
      <c r="GG318" s="5"/>
      <c r="GH318" s="5"/>
      <c r="GI318" s="5"/>
      <c r="GJ318" s="5"/>
      <c r="GK318" s="5"/>
      <c r="GL318" s="5"/>
      <c r="GM318" s="5"/>
      <c r="GN318" s="5"/>
      <c r="GO318" s="5"/>
      <c r="GP318" s="5"/>
      <c r="GQ318" s="5"/>
      <c r="GR318" s="5"/>
      <c r="GS318" s="5"/>
      <c r="GT318" s="5"/>
      <c r="GU318" s="5"/>
      <c r="GV318" s="5"/>
      <c r="GW318" s="5"/>
      <c r="GX318" s="5"/>
      <c r="GY318" s="5"/>
      <c r="GZ318" s="5"/>
      <c r="HA318" s="5"/>
      <c r="HB318" s="5"/>
      <c r="HC318" s="5"/>
      <c r="HD318" s="5"/>
      <c r="HE318" s="5"/>
      <c r="HF318" s="5"/>
      <c r="HG318" s="5"/>
      <c r="HH318" s="5"/>
      <c r="HI318" s="5"/>
      <c r="HJ318" s="5"/>
      <c r="HK318" s="5"/>
      <c r="HL318" s="5"/>
      <c r="HM318" s="5"/>
      <c r="HN318" s="5"/>
      <c r="HO318" s="5"/>
      <c r="HP318" s="5"/>
      <c r="HQ318" s="5"/>
      <c r="HR318" s="5"/>
      <c r="HS318" s="5"/>
      <c r="HT318" s="5"/>
      <c r="HU318" s="5"/>
      <c r="HV318" s="5"/>
      <c r="HW318" s="5"/>
      <c r="HX318" s="5"/>
      <c r="HY318" s="5"/>
      <c r="HZ318" s="5"/>
      <c r="IA318" s="5"/>
      <c r="IB318" s="5"/>
      <c r="IC318" s="5"/>
      <c r="ID318" s="5"/>
      <c r="IE318" s="5"/>
      <c r="IF318" s="5"/>
      <c r="IG318" s="5"/>
      <c r="IH318" s="5"/>
      <c r="II318" s="5"/>
      <c r="IJ318" s="5"/>
      <c r="IK318" s="5"/>
      <c r="IL318" s="5"/>
      <c r="IM318" s="5"/>
      <c r="IN318" s="5"/>
      <c r="IO318" s="5"/>
      <c r="IP318" s="5"/>
      <c r="IQ318" s="5"/>
      <c r="IR318" s="5"/>
      <c r="IS318" s="5"/>
      <c r="IT318" s="5"/>
      <c r="IU318" s="5"/>
      <c r="IV318" s="5"/>
      <c r="IW318" s="5"/>
      <c r="IX318" s="5"/>
      <c r="IY318" s="5"/>
      <c r="IZ318" s="5"/>
      <c r="JA318" s="5"/>
      <c r="JB318" s="5"/>
      <c r="JC318" s="5"/>
      <c r="JD318" s="5"/>
      <c r="JE318" s="5"/>
    </row>
    <row r="319" spans="16:265" s="1" customFormat="1" x14ac:dyDescent="0.25">
      <c r="P319" s="2"/>
      <c r="AI319" s="3"/>
      <c r="EL319" s="4"/>
      <c r="EM319" s="4"/>
      <c r="EQ319" s="5"/>
      <c r="ER319" s="5"/>
      <c r="ES319" s="5"/>
      <c r="ET319" s="5"/>
      <c r="EU319" s="5"/>
      <c r="EV319" s="5"/>
      <c r="EW319" s="5"/>
      <c r="EX319" s="5"/>
      <c r="EY319" s="5"/>
      <c r="EZ319" s="5"/>
      <c r="FA319" s="5"/>
      <c r="FB319" s="5"/>
      <c r="FC319" s="5"/>
      <c r="FD319" s="5"/>
      <c r="FE319" s="5"/>
      <c r="FF319" s="5"/>
      <c r="FG319" s="5"/>
      <c r="FH319" s="5"/>
      <c r="FI319" s="5"/>
      <c r="FJ319" s="5"/>
      <c r="FK319" s="5"/>
      <c r="FL319" s="5"/>
      <c r="FM319" s="5"/>
      <c r="FN319" s="5"/>
      <c r="FO319" s="5"/>
      <c r="FP319" s="5"/>
      <c r="FQ319" s="5"/>
      <c r="FR319" s="5"/>
      <c r="FS319" s="5"/>
      <c r="FT319" s="5"/>
      <c r="FU319" s="5"/>
      <c r="FV319" s="5"/>
      <c r="FW319" s="5"/>
      <c r="FX319" s="5"/>
      <c r="FY319" s="5"/>
      <c r="FZ319" s="5"/>
      <c r="GA319" s="5"/>
      <c r="GB319" s="5"/>
      <c r="GC319" s="5"/>
      <c r="GD319" s="5"/>
      <c r="GE319" s="5"/>
      <c r="GF319" s="5"/>
      <c r="GG319" s="5"/>
      <c r="GH319" s="5"/>
      <c r="GI319" s="5"/>
      <c r="GJ319" s="5"/>
      <c r="GK319" s="5"/>
      <c r="GL319" s="5"/>
      <c r="GM319" s="5"/>
      <c r="GN319" s="5"/>
      <c r="GO319" s="5"/>
      <c r="GP319" s="5"/>
      <c r="GQ319" s="5"/>
      <c r="GR319" s="5"/>
      <c r="GS319" s="5"/>
      <c r="GT319" s="5"/>
      <c r="GU319" s="5"/>
      <c r="GV319" s="5"/>
      <c r="GW319" s="5"/>
      <c r="GX319" s="5"/>
      <c r="GY319" s="5"/>
      <c r="GZ319" s="5"/>
      <c r="HA319" s="5"/>
      <c r="HB319" s="5"/>
      <c r="HC319" s="5"/>
      <c r="HD319" s="5"/>
      <c r="HE319" s="5"/>
      <c r="HF319" s="5"/>
      <c r="HG319" s="5"/>
      <c r="HH319" s="5"/>
      <c r="HI319" s="5"/>
      <c r="HJ319" s="5"/>
      <c r="HK319" s="5"/>
      <c r="HL319" s="5"/>
      <c r="HM319" s="5"/>
      <c r="HN319" s="5"/>
      <c r="HO319" s="5"/>
      <c r="HP319" s="5"/>
      <c r="HQ319" s="5"/>
      <c r="HR319" s="5"/>
      <c r="HS319" s="5"/>
      <c r="HT319" s="5"/>
      <c r="HU319" s="5"/>
      <c r="HV319" s="5"/>
      <c r="HW319" s="5"/>
      <c r="HX319" s="5"/>
      <c r="HY319" s="5"/>
      <c r="HZ319" s="5"/>
      <c r="IA319" s="5"/>
      <c r="IB319" s="5"/>
      <c r="IC319" s="5"/>
      <c r="ID319" s="5"/>
      <c r="IE319" s="5"/>
      <c r="IF319" s="5"/>
      <c r="IG319" s="5"/>
      <c r="IH319" s="5"/>
      <c r="II319" s="5"/>
      <c r="IJ319" s="5"/>
      <c r="IK319" s="5"/>
      <c r="IL319" s="5"/>
      <c r="IM319" s="5"/>
      <c r="IN319" s="5"/>
      <c r="IO319" s="5"/>
      <c r="IP319" s="5"/>
      <c r="IQ319" s="5"/>
      <c r="IR319" s="5"/>
      <c r="IS319" s="5"/>
      <c r="IT319" s="5"/>
      <c r="IU319" s="5"/>
      <c r="IV319" s="5"/>
      <c r="IW319" s="5"/>
      <c r="IX319" s="5"/>
      <c r="IY319" s="5"/>
      <c r="IZ319" s="5"/>
      <c r="JA319" s="5"/>
      <c r="JB319" s="5"/>
      <c r="JC319" s="5"/>
      <c r="JD319" s="5"/>
      <c r="JE319" s="5"/>
    </row>
    <row r="320" spans="16:265" s="1" customFormat="1" x14ac:dyDescent="0.25">
      <c r="P320" s="2"/>
      <c r="AI320" s="3"/>
      <c r="EL320" s="4"/>
      <c r="EM320" s="4"/>
      <c r="EQ320" s="5"/>
      <c r="ER320" s="5"/>
      <c r="ES320" s="5"/>
      <c r="ET320" s="5"/>
      <c r="EU320" s="5"/>
      <c r="EV320" s="5"/>
      <c r="EW320" s="5"/>
      <c r="EX320" s="5"/>
      <c r="EY320" s="5"/>
      <c r="EZ320" s="5"/>
      <c r="FA320" s="5"/>
      <c r="FB320" s="5"/>
      <c r="FC320" s="5"/>
      <c r="FD320" s="5"/>
      <c r="FE320" s="5"/>
      <c r="FF320" s="5"/>
      <c r="FG320" s="5"/>
      <c r="FH320" s="5"/>
      <c r="FI320" s="5"/>
      <c r="FJ320" s="5"/>
      <c r="FK320" s="5"/>
      <c r="FL320" s="5"/>
      <c r="FM320" s="5"/>
      <c r="FN320" s="5"/>
      <c r="FO320" s="5"/>
      <c r="FP320" s="5"/>
      <c r="FQ320" s="5"/>
      <c r="FR320" s="5"/>
      <c r="FS320" s="5"/>
      <c r="FT320" s="5"/>
      <c r="FU320" s="5"/>
      <c r="FV320" s="5"/>
      <c r="FW320" s="5"/>
      <c r="FX320" s="5"/>
      <c r="FY320" s="5"/>
      <c r="FZ320" s="5"/>
      <c r="GA320" s="5"/>
      <c r="GB320" s="5"/>
      <c r="GC320" s="5"/>
      <c r="GD320" s="5"/>
      <c r="GE320" s="5"/>
      <c r="GF320" s="5"/>
      <c r="GG320" s="5"/>
      <c r="GH320" s="5"/>
      <c r="GI320" s="5"/>
      <c r="GJ320" s="5"/>
      <c r="GK320" s="5"/>
      <c r="GL320" s="5"/>
      <c r="GM320" s="5"/>
      <c r="GN320" s="5"/>
      <c r="GO320" s="5"/>
      <c r="GP320" s="5"/>
      <c r="GQ320" s="5"/>
      <c r="GR320" s="5"/>
      <c r="GS320" s="5"/>
      <c r="GT320" s="5"/>
      <c r="GU320" s="5"/>
      <c r="GV320" s="5"/>
      <c r="GW320" s="5"/>
      <c r="GX320" s="5"/>
      <c r="GY320" s="5"/>
      <c r="GZ320" s="5"/>
      <c r="HA320" s="5"/>
      <c r="HB320" s="5"/>
      <c r="HC320" s="5"/>
      <c r="HD320" s="5"/>
      <c r="HE320" s="5"/>
      <c r="HF320" s="5"/>
      <c r="HG320" s="5"/>
      <c r="HH320" s="5"/>
      <c r="HI320" s="5"/>
      <c r="HJ320" s="5"/>
      <c r="HK320" s="5"/>
      <c r="HL320" s="5"/>
      <c r="HM320" s="5"/>
      <c r="HN320" s="5"/>
      <c r="HO320" s="5"/>
      <c r="HP320" s="5"/>
      <c r="HQ320" s="5"/>
      <c r="HR320" s="5"/>
      <c r="HS320" s="5"/>
      <c r="HT320" s="5"/>
      <c r="HU320" s="5"/>
      <c r="HV320" s="5"/>
      <c r="HW320" s="5"/>
      <c r="HX320" s="5"/>
      <c r="HY320" s="5"/>
      <c r="HZ320" s="5"/>
      <c r="IA320" s="5"/>
      <c r="IB320" s="5"/>
      <c r="IC320" s="5"/>
      <c r="ID320" s="5"/>
      <c r="IE320" s="5"/>
      <c r="IF320" s="5"/>
      <c r="IG320" s="5"/>
      <c r="IH320" s="5"/>
      <c r="II320" s="5"/>
      <c r="IJ320" s="5"/>
      <c r="IK320" s="5"/>
      <c r="IL320" s="5"/>
      <c r="IM320" s="5"/>
      <c r="IN320" s="5"/>
      <c r="IO320" s="5"/>
      <c r="IP320" s="5"/>
      <c r="IQ320" s="5"/>
      <c r="IR320" s="5"/>
      <c r="IS320" s="5"/>
      <c r="IT320" s="5"/>
      <c r="IU320" s="5"/>
      <c r="IV320" s="5"/>
      <c r="IW320" s="5"/>
      <c r="IX320" s="5"/>
      <c r="IY320" s="5"/>
      <c r="IZ320" s="5"/>
      <c r="JA320" s="5"/>
      <c r="JB320" s="5"/>
      <c r="JC320" s="5"/>
      <c r="JD320" s="5"/>
      <c r="JE320" s="5"/>
    </row>
    <row r="321" spans="16:265" s="1" customFormat="1" x14ac:dyDescent="0.25">
      <c r="P321" s="2"/>
      <c r="AI321" s="3"/>
      <c r="EL321" s="4"/>
      <c r="EM321" s="4"/>
      <c r="EQ321" s="5"/>
      <c r="ER321" s="5"/>
      <c r="ES321" s="5"/>
      <c r="ET321" s="5"/>
      <c r="EU321" s="5"/>
      <c r="EV321" s="5"/>
      <c r="EW321" s="5"/>
      <c r="EX321" s="5"/>
      <c r="EY321" s="5"/>
      <c r="EZ321" s="5"/>
      <c r="FA321" s="5"/>
      <c r="FB321" s="5"/>
      <c r="FC321" s="5"/>
      <c r="FD321" s="5"/>
      <c r="FE321" s="5"/>
      <c r="FF321" s="5"/>
      <c r="FG321" s="5"/>
      <c r="FH321" s="5"/>
      <c r="FI321" s="5"/>
      <c r="FJ321" s="5"/>
      <c r="FK321" s="5"/>
      <c r="FL321" s="5"/>
      <c r="FM321" s="5"/>
      <c r="FN321" s="5"/>
      <c r="FO321" s="5"/>
      <c r="FP321" s="5"/>
      <c r="FQ321" s="5"/>
      <c r="FR321" s="5"/>
      <c r="FS321" s="5"/>
      <c r="FT321" s="5"/>
      <c r="FU321" s="5"/>
      <c r="FV321" s="5"/>
      <c r="FW321" s="5"/>
      <c r="FX321" s="5"/>
      <c r="FY321" s="5"/>
      <c r="FZ321" s="5"/>
      <c r="GA321" s="5"/>
      <c r="GB321" s="5"/>
      <c r="GC321" s="5"/>
      <c r="GD321" s="5"/>
      <c r="GE321" s="5"/>
      <c r="GF321" s="5"/>
      <c r="GG321" s="5"/>
      <c r="GH321" s="5"/>
      <c r="GI321" s="5"/>
      <c r="GJ321" s="5"/>
      <c r="GK321" s="5"/>
      <c r="GL321" s="5"/>
      <c r="GM321" s="5"/>
      <c r="GN321" s="5"/>
      <c r="GO321" s="5"/>
      <c r="GP321" s="5"/>
      <c r="GQ321" s="5"/>
      <c r="GR321" s="5"/>
      <c r="GS321" s="5"/>
      <c r="GT321" s="5"/>
      <c r="GU321" s="5"/>
      <c r="GV321" s="5"/>
      <c r="GW321" s="5"/>
      <c r="GX321" s="5"/>
      <c r="GY321" s="5"/>
      <c r="GZ321" s="5"/>
      <c r="HA321" s="5"/>
      <c r="HB321" s="5"/>
      <c r="HC321" s="5"/>
      <c r="HD321" s="5"/>
      <c r="HE321" s="5"/>
      <c r="HF321" s="5"/>
      <c r="HG321" s="5"/>
      <c r="HH321" s="5"/>
      <c r="HI321" s="5"/>
      <c r="HJ321" s="5"/>
      <c r="HK321" s="5"/>
      <c r="HL321" s="5"/>
      <c r="HM321" s="5"/>
      <c r="HN321" s="5"/>
      <c r="HO321" s="5"/>
      <c r="HP321" s="5"/>
      <c r="HQ321" s="5"/>
      <c r="HR321" s="5"/>
      <c r="HS321" s="5"/>
      <c r="HT321" s="5"/>
      <c r="HU321" s="5"/>
      <c r="HV321" s="5"/>
      <c r="HW321" s="5"/>
      <c r="HX321" s="5"/>
      <c r="HY321" s="5"/>
      <c r="HZ321" s="5"/>
      <c r="IA321" s="5"/>
      <c r="IB321" s="5"/>
      <c r="IC321" s="5"/>
      <c r="ID321" s="5"/>
      <c r="IE321" s="5"/>
      <c r="IF321" s="5"/>
      <c r="IG321" s="5"/>
      <c r="IH321" s="5"/>
      <c r="II321" s="5"/>
      <c r="IJ321" s="5"/>
      <c r="IK321" s="5"/>
      <c r="IL321" s="5"/>
      <c r="IM321" s="5"/>
      <c r="IN321" s="5"/>
      <c r="IO321" s="5"/>
      <c r="IP321" s="5"/>
      <c r="IQ321" s="5"/>
      <c r="IR321" s="5"/>
      <c r="IS321" s="5"/>
      <c r="IT321" s="5"/>
      <c r="IU321" s="5"/>
      <c r="IV321" s="5"/>
      <c r="IW321" s="5"/>
      <c r="IX321" s="5"/>
      <c r="IY321" s="5"/>
      <c r="IZ321" s="5"/>
      <c r="JA321" s="5"/>
      <c r="JB321" s="5"/>
      <c r="JC321" s="5"/>
      <c r="JD321" s="5"/>
      <c r="JE321" s="5"/>
    </row>
    <row r="322" spans="16:265" s="1" customFormat="1" x14ac:dyDescent="0.25">
      <c r="P322" s="2"/>
      <c r="AI322" s="3"/>
      <c r="EL322" s="4"/>
      <c r="EM322" s="4"/>
      <c r="EQ322" s="5"/>
      <c r="ER322" s="5"/>
      <c r="ES322" s="5"/>
      <c r="ET322" s="5"/>
      <c r="EU322" s="5"/>
      <c r="EV322" s="5"/>
      <c r="EW322" s="5"/>
      <c r="EX322" s="5"/>
      <c r="EY322" s="5"/>
      <c r="EZ322" s="5"/>
      <c r="FA322" s="5"/>
      <c r="FB322" s="5"/>
      <c r="FC322" s="5"/>
      <c r="FD322" s="5"/>
      <c r="FE322" s="5"/>
      <c r="FF322" s="5"/>
      <c r="FG322" s="5"/>
      <c r="FH322" s="5"/>
      <c r="FI322" s="5"/>
      <c r="FJ322" s="5"/>
      <c r="FK322" s="5"/>
      <c r="FL322" s="5"/>
      <c r="FM322" s="5"/>
      <c r="FN322" s="5"/>
      <c r="FO322" s="5"/>
      <c r="FP322" s="5"/>
      <c r="FQ322" s="5"/>
      <c r="FR322" s="5"/>
      <c r="FS322" s="5"/>
      <c r="FT322" s="5"/>
      <c r="FU322" s="5"/>
      <c r="FV322" s="5"/>
      <c r="FW322" s="5"/>
      <c r="FX322" s="5"/>
      <c r="FY322" s="5"/>
      <c r="FZ322" s="5"/>
      <c r="GA322" s="5"/>
      <c r="GB322" s="5"/>
      <c r="GC322" s="5"/>
      <c r="GD322" s="5"/>
      <c r="GE322" s="5"/>
      <c r="GF322" s="5"/>
      <c r="GG322" s="5"/>
      <c r="GH322" s="5"/>
      <c r="GI322" s="5"/>
      <c r="GJ322" s="5"/>
      <c r="GK322" s="5"/>
      <c r="GL322" s="5"/>
      <c r="GM322" s="5"/>
      <c r="GN322" s="5"/>
      <c r="GO322" s="5"/>
      <c r="GP322" s="5"/>
      <c r="GQ322" s="5"/>
      <c r="GR322" s="5"/>
      <c r="GS322" s="5"/>
      <c r="GT322" s="5"/>
      <c r="GU322" s="5"/>
      <c r="GV322" s="5"/>
      <c r="GW322" s="5"/>
      <c r="GX322" s="5"/>
      <c r="GY322" s="5"/>
      <c r="GZ322" s="5"/>
      <c r="HA322" s="5"/>
      <c r="HB322" s="5"/>
      <c r="HC322" s="5"/>
      <c r="HD322" s="5"/>
      <c r="HE322" s="5"/>
      <c r="HF322" s="5"/>
      <c r="HG322" s="5"/>
      <c r="HH322" s="5"/>
      <c r="HI322" s="5"/>
      <c r="HJ322" s="5"/>
      <c r="HK322" s="5"/>
      <c r="HL322" s="5"/>
      <c r="HM322" s="5"/>
      <c r="HN322" s="5"/>
      <c r="HO322" s="5"/>
      <c r="HP322" s="5"/>
      <c r="HQ322" s="5"/>
      <c r="HR322" s="5"/>
      <c r="HS322" s="5"/>
      <c r="HT322" s="5"/>
      <c r="HU322" s="5"/>
      <c r="HV322" s="5"/>
      <c r="HW322" s="5"/>
      <c r="HX322" s="5"/>
      <c r="HY322" s="5"/>
      <c r="HZ322" s="5"/>
      <c r="IA322" s="5"/>
      <c r="IB322" s="5"/>
      <c r="IC322" s="5"/>
      <c r="ID322" s="5"/>
      <c r="IE322" s="5"/>
      <c r="IF322" s="5"/>
      <c r="IG322" s="5"/>
      <c r="IH322" s="5"/>
      <c r="II322" s="5"/>
      <c r="IJ322" s="5"/>
      <c r="IK322" s="5"/>
      <c r="IL322" s="5"/>
      <c r="IM322" s="5"/>
      <c r="IN322" s="5"/>
      <c r="IO322" s="5"/>
      <c r="IP322" s="5"/>
      <c r="IQ322" s="5"/>
      <c r="IR322" s="5"/>
      <c r="IS322" s="5"/>
      <c r="IT322" s="5"/>
      <c r="IU322" s="5"/>
      <c r="IV322" s="5"/>
      <c r="IW322" s="5"/>
      <c r="IX322" s="5"/>
      <c r="IY322" s="5"/>
      <c r="IZ322" s="5"/>
      <c r="JA322" s="5"/>
      <c r="JB322" s="5"/>
      <c r="JC322" s="5"/>
      <c r="JD322" s="5"/>
      <c r="JE322" s="5"/>
    </row>
    <row r="323" spans="16:265" s="1" customFormat="1" x14ac:dyDescent="0.25">
      <c r="P323" s="2"/>
      <c r="AI323" s="3"/>
      <c r="EL323" s="4"/>
      <c r="EM323" s="4"/>
      <c r="EQ323" s="5"/>
      <c r="ER323" s="5"/>
      <c r="ES323" s="5"/>
      <c r="ET323" s="5"/>
      <c r="EU323" s="5"/>
      <c r="EV323" s="5"/>
      <c r="EW323" s="5"/>
      <c r="EX323" s="5"/>
      <c r="EY323" s="5"/>
      <c r="EZ323" s="5"/>
      <c r="FA323" s="5"/>
      <c r="FB323" s="5"/>
      <c r="FC323" s="5"/>
      <c r="FD323" s="5"/>
      <c r="FE323" s="5"/>
      <c r="FF323" s="5"/>
      <c r="FG323" s="5"/>
      <c r="FH323" s="5"/>
      <c r="FI323" s="5"/>
      <c r="FJ323" s="5"/>
      <c r="FK323" s="5"/>
      <c r="FL323" s="5"/>
      <c r="FM323" s="5"/>
      <c r="FN323" s="5"/>
      <c r="FO323" s="5"/>
      <c r="FP323" s="5"/>
      <c r="FQ323" s="5"/>
      <c r="FR323" s="5"/>
      <c r="FS323" s="5"/>
      <c r="FT323" s="5"/>
      <c r="FU323" s="5"/>
      <c r="FV323" s="5"/>
      <c r="FW323" s="5"/>
      <c r="FX323" s="5"/>
      <c r="FY323" s="5"/>
      <c r="FZ323" s="5"/>
      <c r="GA323" s="5"/>
      <c r="GB323" s="5"/>
      <c r="GC323" s="5"/>
      <c r="GD323" s="5"/>
      <c r="GE323" s="5"/>
      <c r="GF323" s="5"/>
      <c r="GG323" s="5"/>
      <c r="GH323" s="5"/>
      <c r="GI323" s="5"/>
      <c r="GJ323" s="5"/>
      <c r="GK323" s="5"/>
      <c r="GL323" s="5"/>
      <c r="GM323" s="5"/>
      <c r="GN323" s="5"/>
      <c r="GO323" s="5"/>
      <c r="GP323" s="5"/>
      <c r="GQ323" s="5"/>
      <c r="GR323" s="5"/>
      <c r="GS323" s="5"/>
      <c r="GT323" s="5"/>
      <c r="GU323" s="5"/>
      <c r="GV323" s="5"/>
      <c r="GW323" s="5"/>
      <c r="GX323" s="5"/>
      <c r="GY323" s="5"/>
      <c r="GZ323" s="5"/>
      <c r="HA323" s="5"/>
      <c r="HB323" s="5"/>
      <c r="HC323" s="5"/>
      <c r="HD323" s="5"/>
      <c r="HE323" s="5"/>
      <c r="HF323" s="5"/>
      <c r="HG323" s="5"/>
      <c r="HH323" s="5"/>
      <c r="HI323" s="5"/>
      <c r="HJ323" s="5"/>
      <c r="HK323" s="5"/>
      <c r="HL323" s="5"/>
      <c r="HM323" s="5"/>
      <c r="HN323" s="5"/>
      <c r="HO323" s="5"/>
      <c r="HP323" s="5"/>
      <c r="HQ323" s="5"/>
      <c r="HR323" s="5"/>
      <c r="HS323" s="5"/>
      <c r="HT323" s="5"/>
      <c r="HU323" s="5"/>
      <c r="HV323" s="5"/>
      <c r="HW323" s="5"/>
      <c r="HX323" s="5"/>
      <c r="HY323" s="5"/>
      <c r="HZ323" s="5"/>
      <c r="IA323" s="5"/>
      <c r="IB323" s="5"/>
      <c r="IC323" s="5"/>
      <c r="ID323" s="5"/>
      <c r="IE323" s="5"/>
      <c r="IF323" s="5"/>
      <c r="IG323" s="5"/>
      <c r="IH323" s="5"/>
      <c r="II323" s="5"/>
      <c r="IJ323" s="5"/>
      <c r="IK323" s="5"/>
      <c r="IL323" s="5"/>
      <c r="IM323" s="5"/>
      <c r="IN323" s="5"/>
      <c r="IO323" s="5"/>
      <c r="IP323" s="5"/>
      <c r="IQ323" s="5"/>
      <c r="IR323" s="5"/>
      <c r="IS323" s="5"/>
      <c r="IT323" s="5"/>
      <c r="IU323" s="5"/>
      <c r="IV323" s="5"/>
      <c r="IW323" s="5"/>
      <c r="IX323" s="5"/>
      <c r="IY323" s="5"/>
      <c r="IZ323" s="5"/>
      <c r="JA323" s="5"/>
      <c r="JB323" s="5"/>
      <c r="JC323" s="5"/>
      <c r="JD323" s="5"/>
      <c r="JE323" s="5"/>
    </row>
    <row r="324" spans="16:265" s="1" customFormat="1" x14ac:dyDescent="0.25">
      <c r="P324" s="2"/>
      <c r="AI324" s="3"/>
      <c r="EL324" s="4"/>
      <c r="EM324" s="4"/>
      <c r="EQ324" s="5"/>
      <c r="ER324" s="5"/>
      <c r="ES324" s="5"/>
      <c r="ET324" s="5"/>
      <c r="EU324" s="5"/>
      <c r="EV324" s="5"/>
      <c r="EW324" s="5"/>
      <c r="EX324" s="5"/>
      <c r="EY324" s="5"/>
      <c r="EZ324" s="5"/>
      <c r="FA324" s="5"/>
      <c r="FB324" s="5"/>
      <c r="FC324" s="5"/>
      <c r="FD324" s="5"/>
      <c r="FE324" s="5"/>
      <c r="FF324" s="5"/>
      <c r="FG324" s="5"/>
      <c r="FH324" s="5"/>
      <c r="FI324" s="5"/>
      <c r="FJ324" s="5"/>
      <c r="FK324" s="5"/>
      <c r="FL324" s="5"/>
      <c r="FM324" s="5"/>
      <c r="FN324" s="5"/>
      <c r="FO324" s="5"/>
      <c r="FP324" s="5"/>
      <c r="FQ324" s="5"/>
      <c r="FR324" s="5"/>
      <c r="FS324" s="5"/>
      <c r="FT324" s="5"/>
      <c r="FU324" s="5"/>
      <c r="FV324" s="5"/>
      <c r="FW324" s="5"/>
      <c r="FX324" s="5"/>
      <c r="FY324" s="5"/>
      <c r="FZ324" s="5"/>
      <c r="GA324" s="5"/>
      <c r="GB324" s="5"/>
      <c r="GC324" s="5"/>
      <c r="GD324" s="5"/>
      <c r="GE324" s="5"/>
      <c r="GF324" s="5"/>
      <c r="GG324" s="5"/>
      <c r="GH324" s="5"/>
      <c r="GI324" s="5"/>
      <c r="GJ324" s="5"/>
      <c r="GK324" s="5"/>
      <c r="GL324" s="5"/>
      <c r="GM324" s="5"/>
      <c r="GN324" s="5"/>
      <c r="GO324" s="5"/>
      <c r="GP324" s="5"/>
      <c r="GQ324" s="5"/>
      <c r="GR324" s="5"/>
      <c r="GS324" s="5"/>
      <c r="GT324" s="5"/>
      <c r="GU324" s="5"/>
      <c r="GV324" s="5"/>
      <c r="GW324" s="5"/>
      <c r="GX324" s="5"/>
      <c r="GY324" s="5"/>
      <c r="GZ324" s="5"/>
      <c r="HA324" s="5"/>
      <c r="HB324" s="5"/>
      <c r="HC324" s="5"/>
      <c r="HD324" s="5"/>
      <c r="HE324" s="5"/>
      <c r="HF324" s="5"/>
      <c r="HG324" s="5"/>
      <c r="HH324" s="5"/>
      <c r="HI324" s="5"/>
      <c r="HJ324" s="5"/>
      <c r="HK324" s="5"/>
      <c r="HL324" s="5"/>
      <c r="HM324" s="5"/>
      <c r="HN324" s="5"/>
      <c r="HO324" s="5"/>
      <c r="HP324" s="5"/>
      <c r="HQ324" s="5"/>
      <c r="HR324" s="5"/>
      <c r="HS324" s="5"/>
      <c r="HT324" s="5"/>
      <c r="HU324" s="5"/>
      <c r="HV324" s="5"/>
      <c r="HW324" s="5"/>
      <c r="HX324" s="5"/>
      <c r="HY324" s="5"/>
      <c r="HZ324" s="5"/>
      <c r="IA324" s="5"/>
      <c r="IB324" s="5"/>
      <c r="IC324" s="5"/>
      <c r="ID324" s="5"/>
      <c r="IE324" s="5"/>
      <c r="IF324" s="5"/>
      <c r="IG324" s="5"/>
      <c r="IH324" s="5"/>
      <c r="II324" s="5"/>
      <c r="IJ324" s="5"/>
      <c r="IK324" s="5"/>
      <c r="IL324" s="5"/>
      <c r="IM324" s="5"/>
      <c r="IN324" s="5"/>
      <c r="IO324" s="5"/>
      <c r="IP324" s="5"/>
      <c r="IQ324" s="5"/>
      <c r="IR324" s="5"/>
      <c r="IS324" s="5"/>
      <c r="IT324" s="5"/>
      <c r="IU324" s="5"/>
      <c r="IV324" s="5"/>
      <c r="IW324" s="5"/>
      <c r="IX324" s="5"/>
      <c r="IY324" s="5"/>
      <c r="IZ324" s="5"/>
      <c r="JA324" s="5"/>
      <c r="JB324" s="5"/>
      <c r="JC324" s="5"/>
      <c r="JD324" s="5"/>
      <c r="JE324" s="5"/>
    </row>
    <row r="325" spans="16:265" s="1" customFormat="1" x14ac:dyDescent="0.25">
      <c r="P325" s="2"/>
      <c r="AI325" s="3"/>
      <c r="EL325" s="4"/>
      <c r="EM325" s="4"/>
      <c r="EQ325" s="5"/>
      <c r="ER325" s="5"/>
      <c r="ES325" s="5"/>
      <c r="ET325" s="5"/>
      <c r="EU325" s="5"/>
      <c r="EV325" s="5"/>
      <c r="EW325" s="5"/>
      <c r="EX325" s="5"/>
      <c r="EY325" s="5"/>
      <c r="EZ325" s="5"/>
      <c r="FA325" s="5"/>
      <c r="FB325" s="5"/>
      <c r="FC325" s="5"/>
      <c r="FD325" s="5"/>
      <c r="FE325" s="5"/>
      <c r="FF325" s="5"/>
      <c r="FG325" s="5"/>
      <c r="FH325" s="5"/>
      <c r="FI325" s="5"/>
      <c r="FJ325" s="5"/>
      <c r="FK325" s="5"/>
      <c r="FL325" s="5"/>
      <c r="FM325" s="5"/>
      <c r="FN325" s="5"/>
      <c r="FO325" s="5"/>
      <c r="FP325" s="5"/>
      <c r="FQ325" s="5"/>
      <c r="FR325" s="5"/>
      <c r="FS325" s="5"/>
      <c r="FT325" s="5"/>
      <c r="FU325" s="5"/>
      <c r="FV325" s="5"/>
      <c r="FW325" s="5"/>
      <c r="FX325" s="5"/>
      <c r="FY325" s="5"/>
      <c r="FZ325" s="5"/>
      <c r="GA325" s="5"/>
      <c r="GB325" s="5"/>
      <c r="GC325" s="5"/>
      <c r="GD325" s="5"/>
      <c r="GE325" s="5"/>
      <c r="GF325" s="5"/>
      <c r="GG325" s="5"/>
      <c r="GH325" s="5"/>
      <c r="GI325" s="5"/>
      <c r="GJ325" s="5"/>
      <c r="GK325" s="5"/>
      <c r="GL325" s="5"/>
      <c r="GM325" s="5"/>
      <c r="GN325" s="5"/>
      <c r="GO325" s="5"/>
      <c r="GP325" s="5"/>
      <c r="GQ325" s="5"/>
      <c r="GR325" s="5"/>
      <c r="GS325" s="5"/>
      <c r="GT325" s="5"/>
      <c r="GU325" s="5"/>
      <c r="GV325" s="5"/>
      <c r="GW325" s="5"/>
      <c r="GX325" s="5"/>
      <c r="GY325" s="5"/>
      <c r="GZ325" s="5"/>
      <c r="HA325" s="5"/>
      <c r="HB325" s="5"/>
      <c r="HC325" s="5"/>
      <c r="HD325" s="5"/>
      <c r="HE325" s="5"/>
      <c r="HF325" s="5"/>
      <c r="HG325" s="5"/>
      <c r="HH325" s="5"/>
      <c r="HI325" s="5"/>
      <c r="HJ325" s="5"/>
      <c r="HK325" s="5"/>
      <c r="HL325" s="5"/>
      <c r="HM325" s="5"/>
      <c r="HN325" s="5"/>
      <c r="HO325" s="5"/>
      <c r="HP325" s="5"/>
      <c r="HQ325" s="5"/>
      <c r="HR325" s="5"/>
      <c r="HS325" s="5"/>
      <c r="HT325" s="5"/>
      <c r="HU325" s="5"/>
      <c r="HV325" s="5"/>
      <c r="HW325" s="5"/>
      <c r="HX325" s="5"/>
      <c r="HY325" s="5"/>
      <c r="HZ325" s="5"/>
      <c r="IA325" s="5"/>
      <c r="IB325" s="5"/>
      <c r="IC325" s="5"/>
      <c r="ID325" s="5"/>
      <c r="IE325" s="5"/>
      <c r="IF325" s="5"/>
      <c r="IG325" s="5"/>
      <c r="IH325" s="5"/>
      <c r="II325" s="5"/>
      <c r="IJ325" s="5"/>
      <c r="IK325" s="5"/>
      <c r="IL325" s="5"/>
      <c r="IM325" s="5"/>
      <c r="IN325" s="5"/>
      <c r="IO325" s="5"/>
      <c r="IP325" s="5"/>
      <c r="IQ325" s="5"/>
      <c r="IR325" s="5"/>
      <c r="IS325" s="5"/>
      <c r="IT325" s="5"/>
      <c r="IU325" s="5"/>
      <c r="IV325" s="5"/>
      <c r="IW325" s="5"/>
      <c r="IX325" s="5"/>
      <c r="IY325" s="5"/>
      <c r="IZ325" s="5"/>
      <c r="JA325" s="5"/>
      <c r="JB325" s="5"/>
      <c r="JC325" s="5"/>
      <c r="JD325" s="5"/>
      <c r="JE325" s="5"/>
    </row>
    <row r="326" spans="16:265" s="1" customFormat="1" x14ac:dyDescent="0.25">
      <c r="P326" s="2"/>
      <c r="AI326" s="3"/>
      <c r="EL326" s="4"/>
      <c r="EM326" s="4"/>
      <c r="EQ326" s="5"/>
      <c r="ER326" s="5"/>
      <c r="ES326" s="5"/>
      <c r="ET326" s="5"/>
      <c r="EU326" s="5"/>
      <c r="EV326" s="5"/>
      <c r="EW326" s="5"/>
      <c r="EX326" s="5"/>
      <c r="EY326" s="5"/>
      <c r="EZ326" s="5"/>
      <c r="FA326" s="5"/>
      <c r="FB326" s="5"/>
      <c r="FC326" s="5"/>
      <c r="FD326" s="5"/>
      <c r="FE326" s="5"/>
      <c r="FF326" s="5"/>
      <c r="FG326" s="5"/>
      <c r="FH326" s="5"/>
      <c r="FI326" s="5"/>
      <c r="FJ326" s="5"/>
      <c r="FK326" s="5"/>
      <c r="FL326" s="5"/>
      <c r="FM326" s="5"/>
      <c r="FN326" s="5"/>
      <c r="FO326" s="5"/>
      <c r="FP326" s="5"/>
      <c r="FQ326" s="5"/>
      <c r="FR326" s="5"/>
      <c r="FS326" s="5"/>
      <c r="FT326" s="5"/>
      <c r="FU326" s="5"/>
      <c r="FV326" s="5"/>
      <c r="FW326" s="5"/>
      <c r="FX326" s="5"/>
      <c r="FY326" s="5"/>
      <c r="FZ326" s="5"/>
      <c r="GA326" s="5"/>
      <c r="GB326" s="5"/>
      <c r="GC326" s="5"/>
      <c r="GD326" s="5"/>
      <c r="GE326" s="5"/>
      <c r="GF326" s="5"/>
      <c r="GG326" s="5"/>
      <c r="GH326" s="5"/>
      <c r="GI326" s="5"/>
      <c r="GJ326" s="5"/>
      <c r="GK326" s="5"/>
      <c r="GL326" s="5"/>
      <c r="GM326" s="5"/>
      <c r="GN326" s="5"/>
      <c r="GO326" s="5"/>
      <c r="GP326" s="5"/>
      <c r="GQ326" s="5"/>
      <c r="GR326" s="5"/>
      <c r="GS326" s="5"/>
      <c r="GT326" s="5"/>
      <c r="GU326" s="5"/>
      <c r="GV326" s="5"/>
      <c r="GW326" s="5"/>
      <c r="GX326" s="5"/>
      <c r="GY326" s="5"/>
      <c r="GZ326" s="5"/>
      <c r="HA326" s="5"/>
      <c r="HB326" s="5"/>
      <c r="HC326" s="5"/>
      <c r="HD326" s="5"/>
      <c r="HE326" s="5"/>
      <c r="HF326" s="5"/>
      <c r="HG326" s="5"/>
      <c r="HH326" s="5"/>
      <c r="HI326" s="5"/>
      <c r="HJ326" s="5"/>
      <c r="HK326" s="5"/>
      <c r="HL326" s="5"/>
      <c r="HM326" s="5"/>
      <c r="HN326" s="5"/>
      <c r="HO326" s="5"/>
      <c r="HP326" s="5"/>
      <c r="HQ326" s="5"/>
      <c r="HR326" s="5"/>
      <c r="HS326" s="5"/>
      <c r="HT326" s="5"/>
      <c r="HU326" s="5"/>
      <c r="HV326" s="5"/>
      <c r="HW326" s="5"/>
      <c r="HX326" s="5"/>
      <c r="HY326" s="5"/>
      <c r="HZ326" s="5"/>
      <c r="IA326" s="5"/>
      <c r="IB326" s="5"/>
      <c r="IC326" s="5"/>
      <c r="ID326" s="5"/>
      <c r="IE326" s="5"/>
      <c r="IF326" s="5"/>
      <c r="IG326" s="5"/>
      <c r="IH326" s="5"/>
      <c r="II326" s="5"/>
      <c r="IJ326" s="5"/>
      <c r="IK326" s="5"/>
      <c r="IL326" s="5"/>
      <c r="IM326" s="5"/>
      <c r="IN326" s="5"/>
      <c r="IO326" s="5"/>
      <c r="IP326" s="5"/>
      <c r="IQ326" s="5"/>
      <c r="IR326" s="5"/>
      <c r="IS326" s="5"/>
      <c r="IT326" s="5"/>
      <c r="IU326" s="5"/>
      <c r="IV326" s="5"/>
      <c r="IW326" s="5"/>
      <c r="IX326" s="5"/>
      <c r="IY326" s="5"/>
      <c r="IZ326" s="5"/>
      <c r="JA326" s="5"/>
      <c r="JB326" s="5"/>
      <c r="JC326" s="5"/>
      <c r="JD326" s="5"/>
      <c r="JE326" s="5"/>
    </row>
    <row r="327" spans="16:265" s="1" customFormat="1" x14ac:dyDescent="0.25">
      <c r="P327" s="2"/>
      <c r="AI327" s="3"/>
      <c r="EL327" s="4"/>
      <c r="EM327" s="4"/>
      <c r="EQ327" s="5"/>
      <c r="ER327" s="5"/>
      <c r="ES327" s="5"/>
      <c r="ET327" s="5"/>
      <c r="EU327" s="5"/>
      <c r="EV327" s="5"/>
      <c r="EW327" s="5"/>
      <c r="EX327" s="5"/>
      <c r="EY327" s="5"/>
      <c r="EZ327" s="5"/>
      <c r="FA327" s="5"/>
      <c r="FB327" s="5"/>
      <c r="FC327" s="5"/>
      <c r="FD327" s="5"/>
      <c r="FE327" s="5"/>
      <c r="FF327" s="5"/>
      <c r="FG327" s="5"/>
      <c r="FH327" s="5"/>
      <c r="FI327" s="5"/>
      <c r="FJ327" s="5"/>
      <c r="FK327" s="5"/>
      <c r="FL327" s="5"/>
      <c r="FM327" s="5"/>
      <c r="FN327" s="5"/>
      <c r="FO327" s="5"/>
      <c r="FP327" s="5"/>
      <c r="FQ327" s="5"/>
      <c r="FR327" s="5"/>
      <c r="FS327" s="5"/>
      <c r="FT327" s="5"/>
      <c r="FU327" s="5"/>
      <c r="FV327" s="5"/>
      <c r="FW327" s="5"/>
      <c r="FX327" s="5"/>
      <c r="FY327" s="5"/>
      <c r="FZ327" s="5"/>
      <c r="GA327" s="5"/>
      <c r="GB327" s="5"/>
      <c r="GC327" s="5"/>
      <c r="GD327" s="5"/>
      <c r="GE327" s="5"/>
      <c r="GF327" s="5"/>
      <c r="GG327" s="5"/>
      <c r="GH327" s="5"/>
      <c r="GI327" s="5"/>
      <c r="GJ327" s="5"/>
      <c r="GK327" s="5"/>
      <c r="GL327" s="5"/>
      <c r="GM327" s="5"/>
      <c r="GN327" s="5"/>
      <c r="GO327" s="5"/>
      <c r="GP327" s="5"/>
      <c r="GQ327" s="5"/>
      <c r="GR327" s="5"/>
      <c r="GS327" s="5"/>
      <c r="GT327" s="5"/>
      <c r="GU327" s="5"/>
      <c r="GV327" s="5"/>
      <c r="GW327" s="5"/>
      <c r="GX327" s="5"/>
      <c r="GY327" s="5"/>
      <c r="GZ327" s="5"/>
      <c r="HA327" s="5"/>
      <c r="HB327" s="5"/>
      <c r="HC327" s="5"/>
      <c r="HD327" s="5"/>
      <c r="HE327" s="5"/>
      <c r="HF327" s="5"/>
      <c r="HG327" s="5"/>
      <c r="HH327" s="5"/>
      <c r="HI327" s="5"/>
      <c r="HJ327" s="5"/>
      <c r="HK327" s="5"/>
      <c r="HL327" s="5"/>
      <c r="HM327" s="5"/>
      <c r="HN327" s="5"/>
      <c r="HO327" s="5"/>
      <c r="HP327" s="5"/>
      <c r="HQ327" s="5"/>
      <c r="HR327" s="5"/>
      <c r="HS327" s="5"/>
      <c r="HT327" s="5"/>
      <c r="HU327" s="5"/>
      <c r="HV327" s="5"/>
      <c r="HW327" s="5"/>
      <c r="HX327" s="5"/>
      <c r="HY327" s="5"/>
      <c r="HZ327" s="5"/>
      <c r="IA327" s="5"/>
      <c r="IB327" s="5"/>
      <c r="IC327" s="5"/>
      <c r="ID327" s="5"/>
      <c r="IE327" s="5"/>
      <c r="IF327" s="5"/>
      <c r="IG327" s="5"/>
      <c r="IH327" s="5"/>
      <c r="II327" s="5"/>
      <c r="IJ327" s="5"/>
      <c r="IK327" s="5"/>
      <c r="IL327" s="5"/>
      <c r="IM327" s="5"/>
      <c r="IN327" s="5"/>
      <c r="IO327" s="5"/>
      <c r="IP327" s="5"/>
      <c r="IQ327" s="5"/>
      <c r="IR327" s="5"/>
      <c r="IS327" s="5"/>
      <c r="IT327" s="5"/>
      <c r="IU327" s="5"/>
      <c r="IV327" s="5"/>
      <c r="IW327" s="5"/>
      <c r="IX327" s="5"/>
      <c r="IY327" s="5"/>
      <c r="IZ327" s="5"/>
      <c r="JA327" s="5"/>
      <c r="JB327" s="5"/>
      <c r="JC327" s="5"/>
      <c r="JD327" s="5"/>
      <c r="JE327" s="5"/>
    </row>
    <row r="328" spans="16:265" s="1" customFormat="1" x14ac:dyDescent="0.25">
      <c r="P328" s="2"/>
      <c r="AI328" s="3"/>
      <c r="EL328" s="4"/>
      <c r="EM328" s="4"/>
      <c r="EQ328" s="5"/>
      <c r="ER328" s="5"/>
      <c r="ES328" s="5"/>
      <c r="ET328" s="5"/>
      <c r="EU328" s="5"/>
      <c r="EV328" s="5"/>
      <c r="EW328" s="5"/>
      <c r="EX328" s="5"/>
      <c r="EY328" s="5"/>
      <c r="EZ328" s="5"/>
      <c r="FA328" s="5"/>
      <c r="FB328" s="5"/>
      <c r="FC328" s="5"/>
      <c r="FD328" s="5"/>
      <c r="FE328" s="5"/>
      <c r="FF328" s="5"/>
      <c r="FG328" s="5"/>
      <c r="FH328" s="5"/>
      <c r="FI328" s="5"/>
      <c r="FJ328" s="5"/>
      <c r="FK328" s="5"/>
      <c r="FL328" s="5"/>
      <c r="FM328" s="5"/>
      <c r="FN328" s="5"/>
      <c r="FO328" s="5"/>
      <c r="FP328" s="5"/>
      <c r="FQ328" s="5"/>
      <c r="FR328" s="5"/>
      <c r="FS328" s="5"/>
      <c r="FT328" s="5"/>
      <c r="FU328" s="5"/>
      <c r="FV328" s="5"/>
      <c r="FW328" s="5"/>
      <c r="FX328" s="5"/>
      <c r="FY328" s="5"/>
      <c r="FZ328" s="5"/>
      <c r="GA328" s="5"/>
      <c r="GB328" s="5"/>
      <c r="GC328" s="5"/>
      <c r="GD328" s="5"/>
      <c r="GE328" s="5"/>
      <c r="GF328" s="5"/>
      <c r="GG328" s="5"/>
      <c r="GH328" s="5"/>
      <c r="GI328" s="5"/>
      <c r="GJ328" s="5"/>
      <c r="GK328" s="5"/>
      <c r="GL328" s="5"/>
      <c r="GM328" s="5"/>
      <c r="GN328" s="5"/>
      <c r="GO328" s="5"/>
      <c r="GP328" s="5"/>
      <c r="GQ328" s="5"/>
      <c r="GR328" s="5"/>
      <c r="GS328" s="5"/>
      <c r="GT328" s="5"/>
      <c r="GU328" s="5"/>
      <c r="GV328" s="5"/>
      <c r="GW328" s="5"/>
      <c r="GX328" s="5"/>
      <c r="GY328" s="5"/>
      <c r="GZ328" s="5"/>
      <c r="HA328" s="5"/>
      <c r="HB328" s="5"/>
      <c r="HC328" s="5"/>
      <c r="HD328" s="5"/>
      <c r="HE328" s="5"/>
      <c r="HF328" s="5"/>
      <c r="HG328" s="5"/>
      <c r="HH328" s="5"/>
      <c r="HI328" s="5"/>
      <c r="HJ328" s="5"/>
      <c r="HK328" s="5"/>
      <c r="HL328" s="5"/>
      <c r="HM328" s="5"/>
      <c r="HN328" s="5"/>
      <c r="HO328" s="5"/>
      <c r="HP328" s="5"/>
      <c r="HQ328" s="5"/>
      <c r="HR328" s="5"/>
      <c r="HS328" s="5"/>
      <c r="HT328" s="5"/>
      <c r="HU328" s="5"/>
      <c r="HV328" s="5"/>
      <c r="HW328" s="5"/>
      <c r="HX328" s="5"/>
      <c r="HY328" s="5"/>
      <c r="HZ328" s="5"/>
      <c r="IA328" s="5"/>
      <c r="IB328" s="5"/>
      <c r="IC328" s="5"/>
      <c r="ID328" s="5"/>
      <c r="IE328" s="5"/>
      <c r="IF328" s="5"/>
      <c r="IG328" s="5"/>
      <c r="IH328" s="5"/>
      <c r="II328" s="5"/>
      <c r="IJ328" s="5"/>
      <c r="IK328" s="5"/>
      <c r="IL328" s="5"/>
      <c r="IM328" s="5"/>
      <c r="IN328" s="5"/>
      <c r="IO328" s="5"/>
      <c r="IP328" s="5"/>
      <c r="IQ328" s="5"/>
      <c r="IR328" s="5"/>
      <c r="IS328" s="5"/>
      <c r="IT328" s="5"/>
      <c r="IU328" s="5"/>
      <c r="IV328" s="5"/>
      <c r="IW328" s="5"/>
      <c r="IX328" s="5"/>
      <c r="IY328" s="5"/>
      <c r="IZ328" s="5"/>
      <c r="JA328" s="5"/>
      <c r="JB328" s="5"/>
      <c r="JC328" s="5"/>
      <c r="JD328" s="5"/>
      <c r="JE328" s="5"/>
    </row>
    <row r="329" spans="16:265" s="1" customFormat="1" x14ac:dyDescent="0.25">
      <c r="P329" s="2"/>
      <c r="AI329" s="3"/>
      <c r="EL329" s="4"/>
      <c r="EM329" s="4"/>
      <c r="EQ329" s="5"/>
      <c r="ER329" s="5"/>
      <c r="ES329" s="5"/>
      <c r="ET329" s="5"/>
      <c r="EU329" s="5"/>
      <c r="EV329" s="5"/>
      <c r="EW329" s="5"/>
      <c r="EX329" s="5"/>
      <c r="EY329" s="5"/>
      <c r="EZ329" s="5"/>
      <c r="FA329" s="5"/>
      <c r="FB329" s="5"/>
      <c r="FC329" s="5"/>
      <c r="FD329" s="5"/>
      <c r="FE329" s="5"/>
      <c r="FF329" s="5"/>
      <c r="FG329" s="5"/>
      <c r="FH329" s="5"/>
      <c r="FI329" s="5"/>
      <c r="FJ329" s="5"/>
      <c r="FK329" s="5"/>
      <c r="FL329" s="5"/>
      <c r="FM329" s="5"/>
      <c r="FN329" s="5"/>
      <c r="FO329" s="5"/>
      <c r="FP329" s="5"/>
      <c r="FQ329" s="5"/>
      <c r="FR329" s="5"/>
      <c r="FS329" s="5"/>
      <c r="FT329" s="5"/>
      <c r="FU329" s="5"/>
      <c r="FV329" s="5"/>
      <c r="FW329" s="5"/>
      <c r="FX329" s="5"/>
      <c r="FY329" s="5"/>
      <c r="FZ329" s="5"/>
      <c r="GA329" s="5"/>
      <c r="GB329" s="5"/>
      <c r="GC329" s="5"/>
      <c r="GD329" s="5"/>
      <c r="GE329" s="5"/>
      <c r="GF329" s="5"/>
      <c r="GG329" s="5"/>
      <c r="GH329" s="5"/>
      <c r="GI329" s="5"/>
      <c r="GJ329" s="5"/>
      <c r="GK329" s="5"/>
      <c r="GL329" s="5"/>
      <c r="GM329" s="5"/>
      <c r="GN329" s="5"/>
      <c r="GO329" s="5"/>
      <c r="GP329" s="5"/>
      <c r="GQ329" s="5"/>
      <c r="GR329" s="5"/>
      <c r="GS329" s="5"/>
      <c r="GT329" s="5"/>
      <c r="GU329" s="5"/>
      <c r="GV329" s="5"/>
      <c r="GW329" s="5"/>
      <c r="GX329" s="5"/>
      <c r="GY329" s="5"/>
      <c r="GZ329" s="5"/>
      <c r="HA329" s="5"/>
      <c r="HB329" s="5"/>
      <c r="HC329" s="5"/>
      <c r="HD329" s="5"/>
      <c r="HE329" s="5"/>
      <c r="HF329" s="5"/>
      <c r="HG329" s="5"/>
      <c r="HH329" s="5"/>
      <c r="HI329" s="5"/>
      <c r="HJ329" s="5"/>
      <c r="HK329" s="5"/>
      <c r="HL329" s="5"/>
      <c r="HM329" s="5"/>
      <c r="HN329" s="5"/>
      <c r="HO329" s="5"/>
      <c r="HP329" s="5"/>
      <c r="HQ329" s="5"/>
      <c r="HR329" s="5"/>
      <c r="HS329" s="5"/>
      <c r="HT329" s="5"/>
      <c r="HU329" s="5"/>
      <c r="HV329" s="5"/>
      <c r="HW329" s="5"/>
      <c r="HX329" s="5"/>
      <c r="HY329" s="5"/>
      <c r="HZ329" s="5"/>
      <c r="IA329" s="5"/>
      <c r="IB329" s="5"/>
      <c r="IC329" s="5"/>
      <c r="ID329" s="5"/>
      <c r="IE329" s="5"/>
      <c r="IF329" s="5"/>
      <c r="IG329" s="5"/>
      <c r="IH329" s="5"/>
      <c r="II329" s="5"/>
      <c r="IJ329" s="5"/>
      <c r="IK329" s="5"/>
      <c r="IL329" s="5"/>
      <c r="IM329" s="5"/>
      <c r="IN329" s="5"/>
      <c r="IO329" s="5"/>
      <c r="IP329" s="5"/>
      <c r="IQ329" s="5"/>
      <c r="IR329" s="5"/>
      <c r="IS329" s="5"/>
      <c r="IT329" s="5"/>
      <c r="IU329" s="5"/>
      <c r="IV329" s="5"/>
      <c r="IW329" s="5"/>
      <c r="IX329" s="5"/>
      <c r="IY329" s="5"/>
      <c r="IZ329" s="5"/>
      <c r="JA329" s="5"/>
      <c r="JB329" s="5"/>
      <c r="JC329" s="5"/>
      <c r="JD329" s="5"/>
      <c r="JE329" s="5"/>
    </row>
    <row r="330" spans="16:265" s="1" customFormat="1" x14ac:dyDescent="0.25">
      <c r="P330" s="2"/>
      <c r="AI330" s="3"/>
      <c r="EL330" s="4"/>
      <c r="EM330" s="4"/>
      <c r="EQ330" s="5"/>
      <c r="ER330" s="5"/>
      <c r="ES330" s="5"/>
      <c r="ET330" s="5"/>
      <c r="EU330" s="5"/>
      <c r="EV330" s="5"/>
      <c r="EW330" s="5"/>
      <c r="EX330" s="5"/>
      <c r="EY330" s="5"/>
      <c r="EZ330" s="5"/>
      <c r="FA330" s="5"/>
      <c r="FB330" s="5"/>
      <c r="FC330" s="5"/>
      <c r="FD330" s="5"/>
      <c r="FE330" s="5"/>
      <c r="FF330" s="5"/>
      <c r="FG330" s="5"/>
      <c r="FH330" s="5"/>
      <c r="FI330" s="5"/>
      <c r="FJ330" s="5"/>
      <c r="FK330" s="5"/>
      <c r="FL330" s="5"/>
      <c r="FM330" s="5"/>
      <c r="FN330" s="5"/>
      <c r="FO330" s="5"/>
      <c r="FP330" s="5"/>
      <c r="FQ330" s="5"/>
      <c r="FR330" s="5"/>
      <c r="FS330" s="5"/>
      <c r="FT330" s="5"/>
      <c r="FU330" s="5"/>
      <c r="FV330" s="5"/>
      <c r="FW330" s="5"/>
      <c r="FX330" s="5"/>
      <c r="FY330" s="5"/>
      <c r="FZ330" s="5"/>
      <c r="GA330" s="5"/>
      <c r="GB330" s="5"/>
      <c r="GC330" s="5"/>
      <c r="GD330" s="5"/>
      <c r="GE330" s="5"/>
      <c r="GF330" s="5"/>
      <c r="GG330" s="5"/>
      <c r="GH330" s="5"/>
      <c r="GI330" s="5"/>
      <c r="GJ330" s="5"/>
      <c r="GK330" s="5"/>
      <c r="GL330" s="5"/>
      <c r="GM330" s="5"/>
      <c r="GN330" s="5"/>
      <c r="GO330" s="5"/>
      <c r="GP330" s="5"/>
      <c r="GQ330" s="5"/>
      <c r="GR330" s="5"/>
      <c r="GS330" s="5"/>
      <c r="GT330" s="5"/>
      <c r="GU330" s="5"/>
      <c r="GV330" s="5"/>
      <c r="GW330" s="5"/>
      <c r="GX330" s="5"/>
      <c r="GY330" s="5"/>
      <c r="GZ330" s="5"/>
      <c r="HA330" s="5"/>
      <c r="HB330" s="5"/>
      <c r="HC330" s="5"/>
      <c r="HD330" s="5"/>
      <c r="HE330" s="5"/>
      <c r="HF330" s="5"/>
      <c r="HG330" s="5"/>
      <c r="HH330" s="5"/>
      <c r="HI330" s="5"/>
      <c r="HJ330" s="5"/>
      <c r="HK330" s="5"/>
      <c r="HL330" s="5"/>
      <c r="HM330" s="5"/>
      <c r="HN330" s="5"/>
      <c r="HO330" s="5"/>
      <c r="HP330" s="5"/>
      <c r="HQ330" s="5"/>
      <c r="HR330" s="5"/>
      <c r="HS330" s="5"/>
      <c r="HT330" s="5"/>
      <c r="HU330" s="5"/>
      <c r="HV330" s="5"/>
      <c r="HW330" s="5"/>
      <c r="HX330" s="5"/>
      <c r="HY330" s="5"/>
      <c r="HZ330" s="5"/>
      <c r="IA330" s="5"/>
      <c r="IB330" s="5"/>
      <c r="IC330" s="5"/>
      <c r="ID330" s="5"/>
      <c r="IE330" s="5"/>
      <c r="IF330" s="5"/>
      <c r="IG330" s="5"/>
      <c r="IH330" s="5"/>
      <c r="II330" s="5"/>
      <c r="IJ330" s="5"/>
      <c r="IK330" s="5"/>
      <c r="IL330" s="5"/>
      <c r="IM330" s="5"/>
      <c r="IN330" s="5"/>
      <c r="IO330" s="5"/>
      <c r="IP330" s="5"/>
      <c r="IQ330" s="5"/>
      <c r="IR330" s="5"/>
      <c r="IS330" s="5"/>
      <c r="IT330" s="5"/>
      <c r="IU330" s="5"/>
      <c r="IV330" s="5"/>
      <c r="IW330" s="5"/>
      <c r="IX330" s="5"/>
      <c r="IY330" s="5"/>
      <c r="IZ330" s="5"/>
      <c r="JA330" s="5"/>
      <c r="JB330" s="5"/>
      <c r="JC330" s="5"/>
      <c r="JD330" s="5"/>
      <c r="JE330" s="5"/>
    </row>
    <row r="331" spans="16:265" s="1" customFormat="1" x14ac:dyDescent="0.25">
      <c r="P331" s="2"/>
      <c r="AI331" s="3"/>
      <c r="EL331" s="4"/>
      <c r="EM331" s="4"/>
      <c r="EQ331" s="5"/>
      <c r="ER331" s="5"/>
      <c r="ES331" s="5"/>
      <c r="ET331" s="5"/>
      <c r="EU331" s="5"/>
      <c r="EV331" s="5"/>
      <c r="EW331" s="5"/>
      <c r="EX331" s="5"/>
      <c r="EY331" s="5"/>
      <c r="EZ331" s="5"/>
      <c r="FA331" s="5"/>
      <c r="FB331" s="5"/>
      <c r="FC331" s="5"/>
      <c r="FD331" s="5"/>
      <c r="FE331" s="5"/>
      <c r="FF331" s="5"/>
      <c r="FG331" s="5"/>
      <c r="FH331" s="5"/>
      <c r="FI331" s="5"/>
      <c r="FJ331" s="5"/>
      <c r="FK331" s="5"/>
      <c r="FL331" s="5"/>
      <c r="FM331" s="5"/>
      <c r="FN331" s="5"/>
      <c r="FO331" s="5"/>
      <c r="FP331" s="5"/>
      <c r="FQ331" s="5"/>
      <c r="FR331" s="5"/>
      <c r="FS331" s="5"/>
      <c r="FT331" s="5"/>
      <c r="FU331" s="5"/>
      <c r="FV331" s="5"/>
      <c r="FW331" s="5"/>
      <c r="FX331" s="5"/>
      <c r="FY331" s="5"/>
      <c r="FZ331" s="5"/>
      <c r="GA331" s="5"/>
      <c r="GB331" s="5"/>
      <c r="GC331" s="5"/>
      <c r="GD331" s="5"/>
      <c r="GE331" s="5"/>
      <c r="GF331" s="5"/>
      <c r="GG331" s="5"/>
      <c r="GH331" s="5"/>
      <c r="GI331" s="5"/>
      <c r="GJ331" s="5"/>
      <c r="GK331" s="5"/>
      <c r="GL331" s="5"/>
      <c r="GM331" s="5"/>
      <c r="GN331" s="5"/>
      <c r="GO331" s="5"/>
      <c r="GP331" s="5"/>
      <c r="GQ331" s="5"/>
      <c r="GR331" s="5"/>
      <c r="GS331" s="5"/>
      <c r="GT331" s="5"/>
      <c r="GU331" s="5"/>
      <c r="GV331" s="5"/>
      <c r="GW331" s="5"/>
      <c r="GX331" s="5"/>
      <c r="GY331" s="5"/>
      <c r="GZ331" s="5"/>
      <c r="HA331" s="5"/>
      <c r="HB331" s="5"/>
      <c r="HC331" s="5"/>
      <c r="HD331" s="5"/>
      <c r="HE331" s="5"/>
      <c r="HF331" s="5"/>
      <c r="HG331" s="5"/>
      <c r="HH331" s="5"/>
      <c r="HI331" s="5"/>
      <c r="HJ331" s="5"/>
      <c r="HK331" s="5"/>
      <c r="HL331" s="5"/>
      <c r="HM331" s="5"/>
      <c r="HN331" s="5"/>
      <c r="HO331" s="5"/>
      <c r="HP331" s="5"/>
      <c r="HQ331" s="5"/>
      <c r="HR331" s="5"/>
      <c r="HS331" s="5"/>
      <c r="HT331" s="5"/>
      <c r="HU331" s="5"/>
      <c r="HV331" s="5"/>
      <c r="HW331" s="5"/>
      <c r="HX331" s="5"/>
      <c r="HY331" s="5"/>
      <c r="HZ331" s="5"/>
      <c r="IA331" s="5"/>
      <c r="IB331" s="5"/>
      <c r="IC331" s="5"/>
      <c r="ID331" s="5"/>
      <c r="IE331" s="5"/>
      <c r="IF331" s="5"/>
      <c r="IG331" s="5"/>
      <c r="IH331" s="5"/>
      <c r="II331" s="5"/>
      <c r="IJ331" s="5"/>
      <c r="IK331" s="5"/>
      <c r="IL331" s="5"/>
      <c r="IM331" s="5"/>
      <c r="IN331" s="5"/>
      <c r="IO331" s="5"/>
      <c r="IP331" s="5"/>
      <c r="IQ331" s="5"/>
      <c r="IR331" s="5"/>
      <c r="IS331" s="5"/>
      <c r="IT331" s="5"/>
      <c r="IU331" s="5"/>
      <c r="IV331" s="5"/>
      <c r="IW331" s="5"/>
      <c r="IX331" s="5"/>
      <c r="IY331" s="5"/>
      <c r="IZ331" s="5"/>
      <c r="JA331" s="5"/>
      <c r="JB331" s="5"/>
      <c r="JC331" s="5"/>
      <c r="JD331" s="5"/>
      <c r="JE331" s="5"/>
    </row>
    <row r="332" spans="16:265" s="1" customFormat="1" x14ac:dyDescent="0.25">
      <c r="P332" s="2"/>
      <c r="AI332" s="3"/>
      <c r="EL332" s="4"/>
      <c r="EM332" s="4"/>
      <c r="EQ332" s="5"/>
      <c r="ER332" s="5"/>
      <c r="ES332" s="5"/>
      <c r="ET332" s="5"/>
      <c r="EU332" s="5"/>
      <c r="EV332" s="5"/>
      <c r="EW332" s="5"/>
      <c r="EX332" s="5"/>
      <c r="EY332" s="5"/>
      <c r="EZ332" s="5"/>
      <c r="FA332" s="5"/>
      <c r="FB332" s="5"/>
      <c r="FC332" s="5"/>
      <c r="FD332" s="5"/>
      <c r="FE332" s="5"/>
      <c r="FF332" s="5"/>
      <c r="FG332" s="5"/>
      <c r="FH332" s="5"/>
      <c r="FI332" s="5"/>
      <c r="FJ332" s="5"/>
      <c r="FK332" s="5"/>
      <c r="FL332" s="5"/>
      <c r="FM332" s="5"/>
      <c r="FN332" s="5"/>
      <c r="FO332" s="5"/>
      <c r="FP332" s="5"/>
      <c r="FQ332" s="5"/>
      <c r="FR332" s="5"/>
      <c r="FS332" s="5"/>
      <c r="FT332" s="5"/>
      <c r="FU332" s="5"/>
      <c r="FV332" s="5"/>
      <c r="FW332" s="5"/>
      <c r="FX332" s="5"/>
      <c r="FY332" s="5"/>
      <c r="FZ332" s="5"/>
      <c r="GA332" s="5"/>
      <c r="GB332" s="5"/>
      <c r="GC332" s="5"/>
      <c r="GD332" s="5"/>
      <c r="GE332" s="5"/>
      <c r="GF332" s="5"/>
      <c r="GG332" s="5"/>
      <c r="GH332" s="5"/>
      <c r="GI332" s="5"/>
      <c r="GJ332" s="5"/>
      <c r="GK332" s="5"/>
      <c r="GL332" s="5"/>
      <c r="GM332" s="5"/>
      <c r="GN332" s="5"/>
      <c r="GO332" s="5"/>
      <c r="GP332" s="5"/>
      <c r="GQ332" s="5"/>
      <c r="GR332" s="5"/>
      <c r="GS332" s="5"/>
      <c r="GT332" s="5"/>
      <c r="GU332" s="5"/>
      <c r="GV332" s="5"/>
      <c r="GW332" s="5"/>
      <c r="GX332" s="5"/>
      <c r="GY332" s="5"/>
      <c r="GZ332" s="5"/>
      <c r="HA332" s="5"/>
      <c r="HB332" s="5"/>
      <c r="HC332" s="5"/>
      <c r="HD332" s="5"/>
      <c r="HE332" s="5"/>
      <c r="HF332" s="5"/>
      <c r="HG332" s="5"/>
      <c r="HH332" s="5"/>
      <c r="HI332" s="5"/>
      <c r="HJ332" s="5"/>
      <c r="HK332" s="5"/>
      <c r="HL332" s="5"/>
      <c r="HM332" s="5"/>
      <c r="HN332" s="5"/>
      <c r="HO332" s="5"/>
      <c r="HP332" s="5"/>
      <c r="HQ332" s="5"/>
      <c r="HR332" s="5"/>
      <c r="HS332" s="5"/>
      <c r="HT332" s="5"/>
      <c r="HU332" s="5"/>
      <c r="HV332" s="5"/>
      <c r="HW332" s="5"/>
      <c r="HX332" s="5"/>
      <c r="HY332" s="5"/>
      <c r="HZ332" s="5"/>
      <c r="IA332" s="5"/>
      <c r="IB332" s="5"/>
      <c r="IC332" s="5"/>
      <c r="ID332" s="5"/>
      <c r="IE332" s="5"/>
      <c r="IF332" s="5"/>
      <c r="IG332" s="5"/>
      <c r="IH332" s="5"/>
      <c r="II332" s="5"/>
      <c r="IJ332" s="5"/>
      <c r="IK332" s="5"/>
      <c r="IL332" s="5"/>
      <c r="IM332" s="5"/>
      <c r="IN332" s="5"/>
      <c r="IO332" s="5"/>
      <c r="IP332" s="5"/>
      <c r="IQ332" s="5"/>
      <c r="IR332" s="5"/>
      <c r="IS332" s="5"/>
      <c r="IT332" s="5"/>
      <c r="IU332" s="5"/>
      <c r="IV332" s="5"/>
      <c r="IW332" s="5"/>
      <c r="IX332" s="5"/>
      <c r="IY332" s="5"/>
      <c r="IZ332" s="5"/>
      <c r="JA332" s="5"/>
      <c r="JB332" s="5"/>
      <c r="JC332" s="5"/>
      <c r="JD332" s="5"/>
      <c r="JE332" s="5"/>
    </row>
    <row r="333" spans="16:265" s="1" customFormat="1" x14ac:dyDescent="0.25">
      <c r="P333" s="2"/>
      <c r="AI333" s="3"/>
      <c r="EL333" s="4"/>
      <c r="EM333" s="4"/>
      <c r="EQ333" s="5"/>
      <c r="ER333" s="5"/>
      <c r="ES333" s="5"/>
      <c r="ET333" s="5"/>
      <c r="EU333" s="5"/>
      <c r="EV333" s="5"/>
      <c r="EW333" s="5"/>
      <c r="EX333" s="5"/>
      <c r="EY333" s="5"/>
      <c r="EZ333" s="5"/>
      <c r="FA333" s="5"/>
      <c r="FB333" s="5"/>
      <c r="FC333" s="5"/>
      <c r="FD333" s="5"/>
      <c r="FE333" s="5"/>
      <c r="FF333" s="5"/>
      <c r="FG333" s="5"/>
      <c r="FH333" s="5"/>
      <c r="FI333" s="5"/>
      <c r="FJ333" s="5"/>
      <c r="FK333" s="5"/>
      <c r="FL333" s="5"/>
      <c r="FM333" s="5"/>
      <c r="FN333" s="5"/>
      <c r="FO333" s="5"/>
      <c r="FP333" s="5"/>
      <c r="FQ333" s="5"/>
      <c r="FR333" s="5"/>
      <c r="FS333" s="5"/>
      <c r="FT333" s="5"/>
      <c r="FU333" s="5"/>
      <c r="FV333" s="5"/>
      <c r="FW333" s="5"/>
      <c r="FX333" s="5"/>
      <c r="FY333" s="5"/>
      <c r="FZ333" s="5"/>
      <c r="GA333" s="5"/>
      <c r="GB333" s="5"/>
      <c r="GC333" s="5"/>
      <c r="GD333" s="5"/>
      <c r="GE333" s="5"/>
      <c r="GF333" s="5"/>
      <c r="GG333" s="5"/>
      <c r="GH333" s="5"/>
      <c r="GI333" s="5"/>
      <c r="GJ333" s="5"/>
      <c r="GK333" s="5"/>
      <c r="GL333" s="5"/>
      <c r="GM333" s="5"/>
      <c r="GN333" s="5"/>
      <c r="GO333" s="5"/>
      <c r="GP333" s="5"/>
      <c r="GQ333" s="5"/>
      <c r="GR333" s="5"/>
      <c r="GS333" s="5"/>
      <c r="GT333" s="5"/>
      <c r="GU333" s="5"/>
      <c r="GV333" s="5"/>
      <c r="GW333" s="5"/>
      <c r="GX333" s="5"/>
      <c r="GY333" s="5"/>
      <c r="GZ333" s="5"/>
      <c r="HA333" s="5"/>
      <c r="HB333" s="5"/>
      <c r="HC333" s="5"/>
      <c r="HD333" s="5"/>
      <c r="HE333" s="5"/>
      <c r="HF333" s="5"/>
      <c r="HG333" s="5"/>
      <c r="HH333" s="5"/>
      <c r="HI333" s="5"/>
      <c r="HJ333" s="5"/>
      <c r="HK333" s="5"/>
      <c r="HL333" s="5"/>
      <c r="HM333" s="5"/>
      <c r="HN333" s="5"/>
      <c r="HO333" s="5"/>
      <c r="HP333" s="5"/>
      <c r="HQ333" s="5"/>
      <c r="HR333" s="5"/>
      <c r="HS333" s="5"/>
      <c r="HT333" s="5"/>
      <c r="HU333" s="5"/>
      <c r="HV333" s="5"/>
      <c r="HW333" s="5"/>
      <c r="HX333" s="5"/>
      <c r="HY333" s="5"/>
      <c r="HZ333" s="5"/>
      <c r="IA333" s="5"/>
      <c r="IB333" s="5"/>
      <c r="IC333" s="5"/>
      <c r="ID333" s="5"/>
      <c r="IE333" s="5"/>
      <c r="IF333" s="5"/>
      <c r="IG333" s="5"/>
      <c r="IH333" s="5"/>
      <c r="II333" s="5"/>
      <c r="IJ333" s="5"/>
      <c r="IK333" s="5"/>
      <c r="IL333" s="5"/>
      <c r="IM333" s="5"/>
      <c r="IN333" s="5"/>
      <c r="IO333" s="5"/>
      <c r="IP333" s="5"/>
      <c r="IQ333" s="5"/>
      <c r="IR333" s="5"/>
      <c r="IS333" s="5"/>
      <c r="IT333" s="5"/>
      <c r="IU333" s="5"/>
      <c r="IV333" s="5"/>
      <c r="IW333" s="5"/>
      <c r="IX333" s="5"/>
      <c r="IY333" s="5"/>
      <c r="IZ333" s="5"/>
      <c r="JA333" s="5"/>
      <c r="JB333" s="5"/>
      <c r="JC333" s="5"/>
      <c r="JD333" s="5"/>
      <c r="JE333" s="5"/>
    </row>
    <row r="334" spans="16:265" s="1" customFormat="1" x14ac:dyDescent="0.25">
      <c r="P334" s="2"/>
      <c r="AI334" s="3"/>
      <c r="EL334" s="4"/>
      <c r="EM334" s="4"/>
      <c r="EQ334" s="5"/>
      <c r="ER334" s="5"/>
      <c r="ES334" s="5"/>
      <c r="ET334" s="5"/>
      <c r="EU334" s="5"/>
      <c r="EV334" s="5"/>
      <c r="EW334" s="5"/>
      <c r="EX334" s="5"/>
      <c r="EY334" s="5"/>
      <c r="EZ334" s="5"/>
      <c r="FA334" s="5"/>
      <c r="FB334" s="5"/>
      <c r="FC334" s="5"/>
      <c r="FD334" s="5"/>
      <c r="FE334" s="5"/>
      <c r="FF334" s="5"/>
      <c r="FG334" s="5"/>
      <c r="FH334" s="5"/>
      <c r="FI334" s="5"/>
      <c r="FJ334" s="5"/>
      <c r="FK334" s="5"/>
      <c r="FL334" s="5"/>
      <c r="FM334" s="5"/>
      <c r="FN334" s="5"/>
      <c r="FO334" s="5"/>
      <c r="FP334" s="5"/>
      <c r="FQ334" s="5"/>
      <c r="FR334" s="5"/>
      <c r="FS334" s="5"/>
      <c r="FT334" s="5"/>
      <c r="FU334" s="5"/>
      <c r="FV334" s="5"/>
      <c r="FW334" s="5"/>
      <c r="FX334" s="5"/>
      <c r="FY334" s="5"/>
      <c r="FZ334" s="5"/>
      <c r="GA334" s="5"/>
      <c r="GB334" s="5"/>
      <c r="GC334" s="5"/>
      <c r="GD334" s="5"/>
      <c r="GE334" s="5"/>
      <c r="GF334" s="5"/>
      <c r="GG334" s="5"/>
      <c r="GH334" s="5"/>
      <c r="GI334" s="5"/>
      <c r="GJ334" s="5"/>
      <c r="GK334" s="5"/>
      <c r="GL334" s="5"/>
      <c r="GM334" s="5"/>
      <c r="GN334" s="5"/>
      <c r="GO334" s="5"/>
      <c r="GP334" s="5"/>
      <c r="GQ334" s="5"/>
      <c r="GR334" s="5"/>
      <c r="GS334" s="5"/>
      <c r="GT334" s="5"/>
      <c r="GU334" s="5"/>
      <c r="GV334" s="5"/>
      <c r="GW334" s="5"/>
      <c r="GX334" s="5"/>
      <c r="GY334" s="5"/>
      <c r="GZ334" s="5"/>
      <c r="HA334" s="5"/>
      <c r="HB334" s="5"/>
      <c r="HC334" s="5"/>
      <c r="HD334" s="5"/>
      <c r="HE334" s="5"/>
      <c r="HF334" s="5"/>
      <c r="HG334" s="5"/>
      <c r="HH334" s="5"/>
      <c r="HI334" s="5"/>
      <c r="HJ334" s="5"/>
      <c r="HK334" s="5"/>
      <c r="HL334" s="5"/>
      <c r="HM334" s="5"/>
      <c r="HN334" s="5"/>
      <c r="HO334" s="5"/>
      <c r="HP334" s="5"/>
      <c r="HQ334" s="5"/>
      <c r="HR334" s="5"/>
      <c r="HS334" s="5"/>
      <c r="HT334" s="5"/>
      <c r="HU334" s="5"/>
      <c r="HV334" s="5"/>
      <c r="HW334" s="5"/>
      <c r="HX334" s="5"/>
      <c r="HY334" s="5"/>
      <c r="HZ334" s="5"/>
      <c r="IA334" s="5"/>
      <c r="IB334" s="5"/>
      <c r="IC334" s="5"/>
      <c r="ID334" s="5"/>
      <c r="IE334" s="5"/>
      <c r="IF334" s="5"/>
      <c r="IG334" s="5"/>
      <c r="IH334" s="5"/>
      <c r="II334" s="5"/>
      <c r="IJ334" s="5"/>
      <c r="IK334" s="5"/>
      <c r="IL334" s="5"/>
      <c r="IM334" s="5"/>
      <c r="IN334" s="5"/>
      <c r="IO334" s="5"/>
      <c r="IP334" s="5"/>
      <c r="IQ334" s="5"/>
      <c r="IR334" s="5"/>
      <c r="IS334" s="5"/>
      <c r="IT334" s="5"/>
      <c r="IU334" s="5"/>
      <c r="IV334" s="5"/>
      <c r="IW334" s="5"/>
      <c r="IX334" s="5"/>
      <c r="IY334" s="5"/>
      <c r="IZ334" s="5"/>
      <c r="JA334" s="5"/>
      <c r="JB334" s="5"/>
      <c r="JC334" s="5"/>
      <c r="JD334" s="5"/>
      <c r="JE334" s="5"/>
    </row>
    <row r="335" spans="16:265" s="1" customFormat="1" x14ac:dyDescent="0.25">
      <c r="P335" s="2"/>
      <c r="AI335" s="3"/>
      <c r="EL335" s="4"/>
      <c r="EM335" s="4"/>
      <c r="EQ335" s="5"/>
      <c r="ER335" s="5"/>
      <c r="ES335" s="5"/>
      <c r="ET335" s="5"/>
      <c r="EU335" s="5"/>
      <c r="EV335" s="5"/>
      <c r="EW335" s="5"/>
      <c r="EX335" s="5"/>
      <c r="EY335" s="5"/>
      <c r="EZ335" s="5"/>
      <c r="FA335" s="5"/>
      <c r="FB335" s="5"/>
      <c r="FC335" s="5"/>
      <c r="FD335" s="5"/>
      <c r="FE335" s="5"/>
      <c r="FF335" s="5"/>
      <c r="FG335" s="5"/>
      <c r="FH335" s="5"/>
      <c r="FI335" s="5"/>
      <c r="FJ335" s="5"/>
      <c r="FK335" s="5"/>
      <c r="FL335" s="5"/>
      <c r="FM335" s="5"/>
      <c r="FN335" s="5"/>
      <c r="FO335" s="5"/>
      <c r="FP335" s="5"/>
      <c r="FQ335" s="5"/>
      <c r="FR335" s="5"/>
      <c r="FS335" s="5"/>
      <c r="FT335" s="5"/>
      <c r="FU335" s="5"/>
      <c r="FV335" s="5"/>
      <c r="FW335" s="5"/>
      <c r="FX335" s="5"/>
      <c r="FY335" s="5"/>
      <c r="FZ335" s="5"/>
      <c r="GA335" s="5"/>
      <c r="GB335" s="5"/>
      <c r="GC335" s="5"/>
      <c r="GD335" s="5"/>
      <c r="GE335" s="5"/>
      <c r="GF335" s="5"/>
      <c r="GG335" s="5"/>
      <c r="GH335" s="5"/>
      <c r="GI335" s="5"/>
      <c r="GJ335" s="5"/>
      <c r="GK335" s="5"/>
      <c r="GL335" s="5"/>
      <c r="GM335" s="5"/>
      <c r="GN335" s="5"/>
      <c r="GO335" s="5"/>
      <c r="GP335" s="5"/>
      <c r="GQ335" s="5"/>
      <c r="GR335" s="5"/>
      <c r="GS335" s="5"/>
      <c r="GT335" s="5"/>
      <c r="GU335" s="5"/>
      <c r="GV335" s="5"/>
      <c r="GW335" s="5"/>
      <c r="GX335" s="5"/>
      <c r="GY335" s="5"/>
      <c r="GZ335" s="5"/>
      <c r="HA335" s="5"/>
      <c r="HB335" s="5"/>
      <c r="HC335" s="5"/>
      <c r="HD335" s="5"/>
      <c r="HE335" s="5"/>
      <c r="HF335" s="5"/>
      <c r="HG335" s="5"/>
      <c r="HH335" s="5"/>
      <c r="HI335" s="5"/>
      <c r="HJ335" s="5"/>
      <c r="HK335" s="5"/>
      <c r="HL335" s="5"/>
      <c r="HM335" s="5"/>
      <c r="HN335" s="5"/>
      <c r="HO335" s="5"/>
      <c r="HP335" s="5"/>
      <c r="HQ335" s="5"/>
      <c r="HR335" s="5"/>
      <c r="HS335" s="5"/>
      <c r="HT335" s="5"/>
      <c r="HU335" s="5"/>
      <c r="HV335" s="5"/>
      <c r="HW335" s="5"/>
      <c r="HX335" s="5"/>
      <c r="HY335" s="5"/>
      <c r="HZ335" s="5"/>
      <c r="IA335" s="5"/>
      <c r="IB335" s="5"/>
      <c r="IC335" s="5"/>
      <c r="ID335" s="5"/>
      <c r="IE335" s="5"/>
      <c r="IF335" s="5"/>
      <c r="IG335" s="5"/>
      <c r="IH335" s="5"/>
      <c r="II335" s="5"/>
      <c r="IJ335" s="5"/>
      <c r="IK335" s="5"/>
      <c r="IL335" s="5"/>
      <c r="IM335" s="5"/>
      <c r="IN335" s="5"/>
      <c r="IO335" s="5"/>
      <c r="IP335" s="5"/>
      <c r="IQ335" s="5"/>
      <c r="IR335" s="5"/>
      <c r="IS335" s="5"/>
      <c r="IT335" s="5"/>
      <c r="IU335" s="5"/>
      <c r="IV335" s="5"/>
      <c r="IW335" s="5"/>
      <c r="IX335" s="5"/>
      <c r="IY335" s="5"/>
      <c r="IZ335" s="5"/>
      <c r="JA335" s="5"/>
      <c r="JB335" s="5"/>
      <c r="JC335" s="5"/>
      <c r="JD335" s="5"/>
      <c r="JE335" s="5"/>
    </row>
    <row r="336" spans="16:265" s="1" customFormat="1" x14ac:dyDescent="0.25">
      <c r="P336" s="2"/>
      <c r="AI336" s="3"/>
      <c r="EL336" s="4"/>
      <c r="EM336" s="4"/>
      <c r="EQ336" s="5"/>
      <c r="ER336" s="5"/>
      <c r="ES336" s="5"/>
      <c r="ET336" s="5"/>
      <c r="EU336" s="5"/>
      <c r="EV336" s="5"/>
      <c r="EW336" s="5"/>
      <c r="EX336" s="5"/>
      <c r="EY336" s="5"/>
      <c r="EZ336" s="5"/>
      <c r="FA336" s="5"/>
      <c r="FB336" s="5"/>
      <c r="FC336" s="5"/>
      <c r="FD336" s="5"/>
      <c r="FE336" s="5"/>
      <c r="FF336" s="5"/>
      <c r="FG336" s="5"/>
      <c r="FH336" s="5"/>
      <c r="FI336" s="5"/>
      <c r="FJ336" s="5"/>
      <c r="FK336" s="5"/>
      <c r="FL336" s="5"/>
      <c r="FM336" s="5"/>
      <c r="FN336" s="5"/>
      <c r="FO336" s="5"/>
      <c r="FP336" s="5"/>
      <c r="FQ336" s="5"/>
      <c r="FR336" s="5"/>
      <c r="FS336" s="5"/>
      <c r="FT336" s="5"/>
      <c r="FU336" s="5"/>
      <c r="FV336" s="5"/>
      <c r="FW336" s="5"/>
      <c r="FX336" s="5"/>
      <c r="FY336" s="5"/>
      <c r="FZ336" s="5"/>
      <c r="GA336" s="5"/>
      <c r="GB336" s="5"/>
      <c r="GC336" s="5"/>
      <c r="GD336" s="5"/>
      <c r="GE336" s="5"/>
      <c r="GF336" s="5"/>
      <c r="GG336" s="5"/>
      <c r="GH336" s="5"/>
      <c r="GI336" s="5"/>
      <c r="GJ336" s="5"/>
      <c r="GK336" s="5"/>
      <c r="GL336" s="5"/>
      <c r="GM336" s="5"/>
      <c r="GN336" s="5"/>
      <c r="GO336" s="5"/>
      <c r="GP336" s="5"/>
      <c r="GQ336" s="5"/>
      <c r="GR336" s="5"/>
      <c r="GS336" s="5"/>
      <c r="GT336" s="5"/>
      <c r="GU336" s="5"/>
      <c r="GV336" s="5"/>
      <c r="GW336" s="5"/>
      <c r="GX336" s="5"/>
      <c r="GY336" s="5"/>
      <c r="GZ336" s="5"/>
      <c r="HA336" s="5"/>
      <c r="HB336" s="5"/>
      <c r="HC336" s="5"/>
      <c r="HD336" s="5"/>
      <c r="HE336" s="5"/>
      <c r="HF336" s="5"/>
      <c r="HG336" s="5"/>
      <c r="HH336" s="5"/>
      <c r="HI336" s="5"/>
      <c r="HJ336" s="5"/>
      <c r="HK336" s="5"/>
      <c r="HL336" s="5"/>
      <c r="HM336" s="5"/>
      <c r="HN336" s="5"/>
      <c r="HO336" s="5"/>
      <c r="HP336" s="5"/>
      <c r="HQ336" s="5"/>
      <c r="HR336" s="5"/>
      <c r="HS336" s="5"/>
      <c r="HT336" s="5"/>
      <c r="HU336" s="5"/>
      <c r="HV336" s="5"/>
      <c r="HW336" s="5"/>
      <c r="HX336" s="5"/>
      <c r="HY336" s="5"/>
      <c r="HZ336" s="5"/>
      <c r="IA336" s="5"/>
      <c r="IB336" s="5"/>
      <c r="IC336" s="5"/>
      <c r="ID336" s="5"/>
      <c r="IE336" s="5"/>
      <c r="IF336" s="5"/>
      <c r="IG336" s="5"/>
      <c r="IH336" s="5"/>
      <c r="II336" s="5"/>
      <c r="IJ336" s="5"/>
      <c r="IK336" s="5"/>
      <c r="IL336" s="5"/>
      <c r="IM336" s="5"/>
      <c r="IN336" s="5"/>
      <c r="IO336" s="5"/>
      <c r="IP336" s="5"/>
      <c r="IQ336" s="5"/>
      <c r="IR336" s="5"/>
      <c r="IS336" s="5"/>
      <c r="IT336" s="5"/>
      <c r="IU336" s="5"/>
      <c r="IV336" s="5"/>
      <c r="IW336" s="5"/>
      <c r="IX336" s="5"/>
      <c r="IY336" s="5"/>
      <c r="IZ336" s="5"/>
      <c r="JA336" s="5"/>
      <c r="JB336" s="5"/>
      <c r="JC336" s="5"/>
      <c r="JD336" s="5"/>
      <c r="JE336" s="5"/>
    </row>
  </sheetData>
  <mergeCells count="206">
    <mergeCell ref="J1:CM2"/>
    <mergeCell ref="B3:G3"/>
    <mergeCell ref="DT6:DU6"/>
    <mergeCell ref="DV6:DW6"/>
    <mergeCell ref="EB6:EC6"/>
    <mergeCell ref="ED6:EE6"/>
    <mergeCell ref="A202:C202"/>
    <mergeCell ref="DH6:DI6"/>
    <mergeCell ref="DJ6:DK6"/>
    <mergeCell ref="DL6:DM6"/>
    <mergeCell ref="DN6:DO6"/>
    <mergeCell ref="DP6:DQ6"/>
    <mergeCell ref="DR6:DS6"/>
    <mergeCell ref="CV6:CW6"/>
    <mergeCell ref="CX6:CY6"/>
    <mergeCell ref="CZ6:DA6"/>
    <mergeCell ref="DB6:DC6"/>
    <mergeCell ref="DD6:DE6"/>
    <mergeCell ref="DF6:DG6"/>
    <mergeCell ref="CJ6:CK6"/>
    <mergeCell ref="CL6:CM6"/>
    <mergeCell ref="CN6:CO6"/>
    <mergeCell ref="CP6:CQ6"/>
    <mergeCell ref="CR6:CS6"/>
    <mergeCell ref="CT6:CU6"/>
    <mergeCell ref="BX6:BY6"/>
    <mergeCell ref="BZ6:CA6"/>
    <mergeCell ref="CB6:CC6"/>
    <mergeCell ref="CD6:CE6"/>
    <mergeCell ref="CF6:CG6"/>
    <mergeCell ref="CH6:CI6"/>
    <mergeCell ref="BL6:BM6"/>
    <mergeCell ref="BN6:BO6"/>
    <mergeCell ref="BP6:BQ6"/>
    <mergeCell ref="BR6:BS6"/>
    <mergeCell ref="BT6:BU6"/>
    <mergeCell ref="BV6:BW6"/>
    <mergeCell ref="AZ6:BA6"/>
    <mergeCell ref="BB6:BC6"/>
    <mergeCell ref="BD6:BE6"/>
    <mergeCell ref="BF6:BG6"/>
    <mergeCell ref="BH6:BI6"/>
    <mergeCell ref="BJ6:BK6"/>
    <mergeCell ref="AN6:AO6"/>
    <mergeCell ref="AP6:AQ6"/>
    <mergeCell ref="AR6:AS6"/>
    <mergeCell ref="AT6:AU6"/>
    <mergeCell ref="AV6:AW6"/>
    <mergeCell ref="AX6:AY6"/>
    <mergeCell ref="AB6:AC6"/>
    <mergeCell ref="AD6:AE6"/>
    <mergeCell ref="AF6:AG6"/>
    <mergeCell ref="AH6:AI6"/>
    <mergeCell ref="AJ6:AK6"/>
    <mergeCell ref="AL6:AM6"/>
    <mergeCell ref="P6:Q6"/>
    <mergeCell ref="R6:S6"/>
    <mergeCell ref="T6:U6"/>
    <mergeCell ref="V6:W6"/>
    <mergeCell ref="X6:Y6"/>
    <mergeCell ref="Z6:AA6"/>
    <mergeCell ref="EB5:EC5"/>
    <mergeCell ref="ED5:EE5"/>
    <mergeCell ref="EF5:EG5"/>
    <mergeCell ref="EH5:EI5"/>
    <mergeCell ref="EJ5:EK5"/>
    <mergeCell ref="J6:J7"/>
    <mergeCell ref="K6:K7"/>
    <mergeCell ref="L6:L7"/>
    <mergeCell ref="M6:M7"/>
    <mergeCell ref="N6:O6"/>
    <mergeCell ref="DP5:DQ5"/>
    <mergeCell ref="DR5:DS5"/>
    <mergeCell ref="DT5:DU5"/>
    <mergeCell ref="DV5:DW5"/>
    <mergeCell ref="DX5:DY5"/>
    <mergeCell ref="DZ5:EA5"/>
    <mergeCell ref="DD5:DE5"/>
    <mergeCell ref="DF5:DG5"/>
    <mergeCell ref="DH5:DI5"/>
    <mergeCell ref="DJ5:DK5"/>
    <mergeCell ref="DL5:DM5"/>
    <mergeCell ref="DN5:DO5"/>
    <mergeCell ref="CR5:CS5"/>
    <mergeCell ref="CT5:CU5"/>
    <mergeCell ref="CV5:CW5"/>
    <mergeCell ref="CX5:CY5"/>
    <mergeCell ref="CZ5:DA5"/>
    <mergeCell ref="DB5:DC5"/>
    <mergeCell ref="CF5:CG5"/>
    <mergeCell ref="CH5:CI5"/>
    <mergeCell ref="CJ5:CK5"/>
    <mergeCell ref="CL5:CM5"/>
    <mergeCell ref="CN5:CO5"/>
    <mergeCell ref="CP5:CQ5"/>
    <mergeCell ref="BT5:BU5"/>
    <mergeCell ref="BV5:BW5"/>
    <mergeCell ref="BX5:BY5"/>
    <mergeCell ref="BZ5:CA5"/>
    <mergeCell ref="CB5:CC5"/>
    <mergeCell ref="CD5:CE5"/>
    <mergeCell ref="BH5:BI5"/>
    <mergeCell ref="BJ5:BK5"/>
    <mergeCell ref="BL5:BM5"/>
    <mergeCell ref="BN5:BO5"/>
    <mergeCell ref="BP5:BQ5"/>
    <mergeCell ref="BR5:BS5"/>
    <mergeCell ref="AV5:AW5"/>
    <mergeCell ref="AX5:AY5"/>
    <mergeCell ref="AZ5:BA5"/>
    <mergeCell ref="BB5:BC5"/>
    <mergeCell ref="BD5:BE5"/>
    <mergeCell ref="BF5:BG5"/>
    <mergeCell ref="AJ5:AK5"/>
    <mergeCell ref="AL5:AM5"/>
    <mergeCell ref="AN5:AO5"/>
    <mergeCell ref="AP5:AQ5"/>
    <mergeCell ref="AR5:AS5"/>
    <mergeCell ref="AT5:AU5"/>
    <mergeCell ref="X5:Y5"/>
    <mergeCell ref="Z5:AA5"/>
    <mergeCell ref="AB5:AC5"/>
    <mergeCell ref="AD5:AE5"/>
    <mergeCell ref="AF5:AG5"/>
    <mergeCell ref="AH5:AI5"/>
    <mergeCell ref="J5:M5"/>
    <mergeCell ref="N5:O5"/>
    <mergeCell ref="P5:Q5"/>
    <mergeCell ref="R5:S5"/>
    <mergeCell ref="T5:U5"/>
    <mergeCell ref="V5:W5"/>
    <mergeCell ref="EB4:EC4"/>
    <mergeCell ref="ED4:EE4"/>
    <mergeCell ref="EF4:EG4"/>
    <mergeCell ref="EH4:EI4"/>
    <mergeCell ref="EJ4:EK4"/>
    <mergeCell ref="EL4:EM4"/>
    <mergeCell ref="DP4:DQ4"/>
    <mergeCell ref="DR4:DS4"/>
    <mergeCell ref="DT4:DU4"/>
    <mergeCell ref="DV4:DW4"/>
    <mergeCell ref="DX4:DY4"/>
    <mergeCell ref="DZ4:EA4"/>
    <mergeCell ref="DD4:DE4"/>
    <mergeCell ref="DF4:DG4"/>
    <mergeCell ref="DH4:DI4"/>
    <mergeCell ref="DJ4:DK4"/>
    <mergeCell ref="DL4:DM4"/>
    <mergeCell ref="DN4:DO4"/>
    <mergeCell ref="CR4:CS4"/>
    <mergeCell ref="CT4:CU4"/>
    <mergeCell ref="CV4:CW4"/>
    <mergeCell ref="CX4:CY4"/>
    <mergeCell ref="CZ4:DA4"/>
    <mergeCell ref="DB4:DC4"/>
    <mergeCell ref="CF4:CG4"/>
    <mergeCell ref="CH4:CI4"/>
    <mergeCell ref="CJ4:CK4"/>
    <mergeCell ref="CL4:CM4"/>
    <mergeCell ref="CN4:CO4"/>
    <mergeCell ref="CP4:CQ4"/>
    <mergeCell ref="BT4:BU4"/>
    <mergeCell ref="BV4:BW4"/>
    <mergeCell ref="BX4:BY4"/>
    <mergeCell ref="BZ4:CA4"/>
    <mergeCell ref="CB4:CC4"/>
    <mergeCell ref="CD4:CE4"/>
    <mergeCell ref="BH4:BI4"/>
    <mergeCell ref="BJ4:BK4"/>
    <mergeCell ref="BL4:BM4"/>
    <mergeCell ref="BN4:BO4"/>
    <mergeCell ref="BP4:BQ4"/>
    <mergeCell ref="BR4:BS4"/>
    <mergeCell ref="AV4:AW4"/>
    <mergeCell ref="AX4:AY4"/>
    <mergeCell ref="AZ4:BA4"/>
    <mergeCell ref="BB4:BC4"/>
    <mergeCell ref="BD4:BE4"/>
    <mergeCell ref="BF4:BG4"/>
    <mergeCell ref="AJ4:AK4"/>
    <mergeCell ref="AL4:AM4"/>
    <mergeCell ref="AN4:AO4"/>
    <mergeCell ref="AP4:AQ4"/>
    <mergeCell ref="AR4:AS4"/>
    <mergeCell ref="AT4:AU4"/>
    <mergeCell ref="X4:Y4"/>
    <mergeCell ref="Z4:AA4"/>
    <mergeCell ref="AB4:AC4"/>
    <mergeCell ref="AD4:AE4"/>
    <mergeCell ref="AF4:AG4"/>
    <mergeCell ref="AH4:AI4"/>
    <mergeCell ref="J4:M4"/>
    <mergeCell ref="N4:O4"/>
    <mergeCell ref="P4:Q4"/>
    <mergeCell ref="R4:S4"/>
    <mergeCell ref="T4:U4"/>
    <mergeCell ref="V4:W4"/>
    <mergeCell ref="A4:A7"/>
    <mergeCell ref="B4:B7"/>
    <mergeCell ref="C4:C7"/>
    <mergeCell ref="D4:D7"/>
    <mergeCell ref="E4:E7"/>
    <mergeCell ref="F4:F7"/>
    <mergeCell ref="G4:G7"/>
    <mergeCell ref="H4:H7"/>
    <mergeCell ref="I4:I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2019-02-06T05:21:49Z</dcterms:created>
  <dcterms:modified xsi:type="dcterms:W3CDTF">2019-02-06T07:07:27Z</dcterms:modified>
</cp:coreProperties>
</file>